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Geoffroy Tijou\Dropbox\Projet de développement roller-hockey\_Volet 2 - Formats de compétition\Outils table de marque et organisation des plateaux\"/>
    </mc:Choice>
  </mc:AlternateContent>
  <xr:revisionPtr revIDLastSave="0" documentId="13_ncr:1_{C696B2CD-5EAE-4E04-8990-AF44CA5EF09E}" xr6:coauthVersionLast="47" xr6:coauthVersionMax="47" xr10:uidLastSave="{00000000-0000-0000-0000-000000000000}"/>
  <bookViews>
    <workbookView xWindow="-110" yWindow="-110" windowWidth="19420" windowHeight="10420" tabRatio="809" xr2:uid="{00000000-000D-0000-FFFF-FFFF00000000}"/>
  </bookViews>
  <sheets>
    <sheet name="Organisateur - à compléter" sheetId="5" r:id="rId1"/>
    <sheet name="accès vestiaires" sheetId="25" state="hidden" r:id="rId2"/>
    <sheet name="Feuil1" sheetId="22" state="hidden" r:id="rId3"/>
    <sheet name="3 équipes" sheetId="40" r:id="rId4"/>
    <sheet name="4 équipes" sheetId="34" r:id="rId5"/>
    <sheet name="5 équipes" sheetId="35" r:id="rId6"/>
    <sheet name="6 équipes" sheetId="36" r:id="rId7"/>
    <sheet name="7 équipes" sheetId="39" r:id="rId8"/>
    <sheet name="Terrains à imprimer et afficher" sheetId="21" r:id="rId9"/>
  </sheets>
  <definedNames>
    <definedName name="équipes" comment="liste des équipes">'Organisateur - à compléter'!#REF!</definedName>
    <definedName name="_xlnm.Print_Area" localSheetId="3">'3 équipes'!$B$1:$I$13</definedName>
    <definedName name="_xlnm.Print_Area" localSheetId="4">'4 équipes'!$B$1:$I$19</definedName>
    <definedName name="_xlnm.Print_Area" localSheetId="5">'5 équipes'!$B$1:$H$17</definedName>
    <definedName name="_xlnm.Print_Area" localSheetId="6">'6 équipes'!$B$1:$I$22</definedName>
    <definedName name="_xlnm.Print_Area" localSheetId="7">'7 équipes'!$B$1:$I$28</definedName>
    <definedName name="_xlnm.Print_Area" localSheetId="0">'Organisateur - à compléter'!$A$2:$AW$15</definedName>
    <definedName name="_xlnm.Print_Area" localSheetId="8">'Terrains à imprimer et afficher'!$A$1:$B$8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6" i="39" l="1"/>
  <c r="I5" i="39"/>
  <c r="I5" i="36"/>
  <c r="I4" i="36"/>
  <c r="B1" i="36"/>
  <c r="B8" i="36"/>
  <c r="E8" i="36"/>
  <c r="G8" i="36"/>
  <c r="B9" i="36"/>
  <c r="E9" i="36"/>
  <c r="G9" i="36"/>
  <c r="B10" i="36"/>
  <c r="E10" i="36"/>
  <c r="G10" i="36"/>
  <c r="B11" i="36"/>
  <c r="E11" i="36"/>
  <c r="G11" i="36"/>
  <c r="B12" i="36"/>
  <c r="B13" i="36" s="1"/>
  <c r="E12" i="36"/>
  <c r="G12" i="36"/>
  <c r="E13" i="36"/>
  <c r="G13" i="36"/>
  <c r="B14" i="36"/>
  <c r="E14" i="36"/>
  <c r="G14" i="36"/>
  <c r="B15" i="36"/>
  <c r="E15" i="36"/>
  <c r="G15" i="36"/>
  <c r="B16" i="36"/>
  <c r="B17" i="36" s="1"/>
  <c r="E16" i="36"/>
  <c r="G16" i="36"/>
  <c r="E17" i="36"/>
  <c r="G17" i="36"/>
  <c r="B18" i="36"/>
  <c r="B19" i="36" s="1"/>
  <c r="E18" i="36"/>
  <c r="G18" i="36"/>
  <c r="E19" i="36"/>
  <c r="G19" i="36"/>
  <c r="B20" i="36"/>
  <c r="E20" i="36"/>
  <c r="G20" i="36"/>
  <c r="B21" i="36"/>
  <c r="E21" i="36"/>
  <c r="G21" i="36"/>
  <c r="B22" i="36"/>
  <c r="E22" i="36"/>
  <c r="G22" i="36"/>
  <c r="H4" i="35"/>
  <c r="H5" i="35"/>
  <c r="B1" i="35"/>
  <c r="B1" i="34"/>
  <c r="G13" i="40"/>
  <c r="E13" i="40"/>
  <c r="G11" i="40"/>
  <c r="E11" i="40"/>
  <c r="G10" i="40"/>
  <c r="E9" i="40"/>
  <c r="E10" i="40"/>
  <c r="G9" i="40"/>
  <c r="G12" i="40"/>
  <c r="E12" i="40"/>
  <c r="G8" i="40"/>
  <c r="E8" i="40"/>
  <c r="H5" i="40"/>
  <c r="H4" i="40"/>
  <c r="B1" i="40"/>
  <c r="F17" i="35"/>
  <c r="D17" i="35"/>
  <c r="F16" i="35"/>
  <c r="D16" i="35"/>
  <c r="F15" i="35"/>
  <c r="D15" i="35"/>
  <c r="F14" i="35"/>
  <c r="D14" i="35"/>
  <c r="F13" i="35"/>
  <c r="D13" i="35"/>
  <c r="F12" i="35"/>
  <c r="D12" i="35"/>
  <c r="F11" i="35"/>
  <c r="D11" i="35"/>
  <c r="F10" i="35"/>
  <c r="D10" i="35"/>
  <c r="F9" i="35"/>
  <c r="D9" i="35"/>
  <c r="F8" i="35"/>
  <c r="D8" i="35"/>
  <c r="B1" i="39"/>
  <c r="G28" i="39"/>
  <c r="E28" i="39"/>
  <c r="G27" i="39"/>
  <c r="E27" i="39"/>
  <c r="G26" i="39"/>
  <c r="E26" i="39"/>
  <c r="G25" i="39"/>
  <c r="E25" i="39"/>
  <c r="G24" i="39"/>
  <c r="E24" i="39"/>
  <c r="G23" i="39"/>
  <c r="E23" i="39"/>
  <c r="G22" i="39"/>
  <c r="E22" i="39"/>
  <c r="G21" i="39"/>
  <c r="E21" i="39"/>
  <c r="G20" i="39"/>
  <c r="E20" i="39"/>
  <c r="G19" i="39"/>
  <c r="E19" i="39"/>
  <c r="G18" i="39"/>
  <c r="E18" i="39"/>
  <c r="G17" i="39"/>
  <c r="E17" i="39"/>
  <c r="G16" i="39"/>
  <c r="E16" i="39"/>
  <c r="G15" i="39"/>
  <c r="E15" i="39"/>
  <c r="G14" i="39"/>
  <c r="E14" i="39"/>
  <c r="G13" i="39"/>
  <c r="E13" i="39"/>
  <c r="G12" i="39"/>
  <c r="E12" i="39"/>
  <c r="G11" i="39"/>
  <c r="E11" i="39"/>
  <c r="G10" i="39"/>
  <c r="E10" i="39"/>
  <c r="G9" i="39"/>
  <c r="E9" i="39"/>
  <c r="G8" i="39"/>
  <c r="E8" i="39"/>
  <c r="G19" i="34"/>
  <c r="E19" i="34"/>
  <c r="G18" i="34"/>
  <c r="E18" i="34"/>
  <c r="G17" i="34"/>
  <c r="E17" i="34"/>
  <c r="G16" i="34"/>
  <c r="E16" i="34"/>
  <c r="G15" i="34"/>
  <c r="E15" i="34"/>
  <c r="G14" i="34"/>
  <c r="E14" i="34"/>
  <c r="G13" i="34"/>
  <c r="E13" i="34"/>
  <c r="G12" i="34"/>
  <c r="E12" i="34"/>
  <c r="G11" i="34"/>
  <c r="E11" i="34"/>
  <c r="G10" i="34"/>
  <c r="E10" i="34"/>
  <c r="G9" i="34"/>
  <c r="E9" i="34"/>
  <c r="G8" i="34"/>
  <c r="E8" i="34"/>
  <c r="H5" i="34"/>
  <c r="H4" i="34"/>
  <c r="A13" i="5"/>
  <c r="B8" i="39" s="1"/>
  <c r="P14" i="22"/>
  <c r="P13" i="22"/>
  <c r="R2" i="22"/>
  <c r="B21" i="22"/>
  <c r="C21" i="22"/>
  <c r="D21" i="22" s="1"/>
  <c r="B3" i="22"/>
  <c r="B4" i="22"/>
  <c r="B5" i="22" s="1"/>
  <c r="C2" i="22"/>
  <c r="D2" i="22"/>
  <c r="N4" i="22"/>
  <c r="C4" i="22"/>
  <c r="D4" i="22"/>
  <c r="C3" i="22"/>
  <c r="D3" i="22"/>
  <c r="J2" i="22"/>
  <c r="P2" i="22" s="1"/>
  <c r="N2" i="22"/>
  <c r="J3" i="22"/>
  <c r="B22" i="22" l="1"/>
  <c r="C22" i="22" s="1"/>
  <c r="D22" i="22" s="1"/>
  <c r="C5" i="22"/>
  <c r="D5" i="22" s="1"/>
  <c r="J4" i="22" s="1"/>
  <c r="P4" i="22" s="1"/>
  <c r="B6" i="22"/>
  <c r="B9" i="35"/>
  <c r="B8" i="40"/>
  <c r="B8" i="35"/>
  <c r="B8" i="34"/>
  <c r="B9" i="39"/>
  <c r="C13" i="5"/>
  <c r="B9" i="40" s="1"/>
  <c r="B9" i="34"/>
  <c r="B7" i="22" l="1"/>
  <c r="C6" i="22"/>
  <c r="D6" i="22" s="1"/>
  <c r="B10" i="35"/>
  <c r="B11" i="35"/>
  <c r="E13" i="5"/>
  <c r="B10" i="40" s="1"/>
  <c r="B10" i="39"/>
  <c r="B11" i="34"/>
  <c r="B11" i="39"/>
  <c r="B10" i="34"/>
  <c r="C7" i="22" l="1"/>
  <c r="D7" i="22" s="1"/>
  <c r="N3" i="22" s="1"/>
  <c r="P3" i="22" s="1"/>
  <c r="B8" i="22"/>
  <c r="B12" i="35"/>
  <c r="B13" i="35" s="1"/>
  <c r="B12" i="39"/>
  <c r="B13" i="39" s="1"/>
  <c r="B13" i="34"/>
  <c r="B12" i="34"/>
  <c r="G13" i="5"/>
  <c r="B11" i="40" s="1"/>
  <c r="C8" i="22" l="1"/>
  <c r="D8" i="22" s="1"/>
  <c r="B9" i="22"/>
  <c r="B14" i="35"/>
  <c r="B15" i="35" s="1"/>
  <c r="B15" i="34"/>
  <c r="B14" i="39"/>
  <c r="B15" i="39" s="1"/>
  <c r="B14" i="34"/>
  <c r="I13" i="5"/>
  <c r="B12" i="40" s="1"/>
  <c r="C9" i="22" l="1"/>
  <c r="D9" i="22" s="1"/>
  <c r="B10" i="22"/>
  <c r="B16" i="35"/>
  <c r="B17" i="35" s="1"/>
  <c r="B16" i="39"/>
  <c r="B17" i="39" s="1"/>
  <c r="B17" i="34"/>
  <c r="B16" i="34"/>
  <c r="K13" i="5"/>
  <c r="B11" i="22" l="1"/>
  <c r="C10" i="22"/>
  <c r="D10" i="22" s="1"/>
  <c r="B13" i="40"/>
  <c r="B19" i="34"/>
  <c r="B18" i="39"/>
  <c r="B19" i="39" s="1"/>
  <c r="B18" i="34"/>
  <c r="M13" i="5"/>
  <c r="B12" i="22" l="1"/>
  <c r="C11" i="22"/>
  <c r="D11" i="22" s="1"/>
  <c r="B20" i="39"/>
  <c r="B21" i="39"/>
  <c r="O13" i="5"/>
  <c r="B13" i="22" l="1"/>
  <c r="C12" i="22"/>
  <c r="D12" i="22" s="1"/>
  <c r="B22" i="39"/>
  <c r="B23" i="39" s="1"/>
  <c r="Q13" i="5"/>
  <c r="C13" i="22" l="1"/>
  <c r="D13" i="22" s="1"/>
  <c r="B14" i="22"/>
  <c r="C14" i="22" s="1"/>
  <c r="D14" i="22" s="1"/>
  <c r="B24" i="39"/>
  <c r="B25" i="39" s="1"/>
  <c r="S13" i="5"/>
  <c r="B26" i="39" l="1"/>
  <c r="B27" i="39" s="1"/>
  <c r="U13" i="5"/>
  <c r="B28" i="39" l="1"/>
  <c r="W13" i="5"/>
  <c r="A14" i="5" l="1"/>
  <c r="C14" i="5" l="1"/>
  <c r="E14" i="5" l="1"/>
</calcChain>
</file>

<file path=xl/sharedStrings.xml><?xml version="1.0" encoding="utf-8"?>
<sst xmlns="http://schemas.openxmlformats.org/spreadsheetml/2006/main" count="147" uniqueCount="64">
  <si>
    <t>-</t>
  </si>
  <si>
    <t>NB EQUIPES PAR POULE</t>
  </si>
  <si>
    <t>NB MATCH PAR POULE</t>
  </si>
  <si>
    <t>NB MATCHS SUR TERRAIN</t>
  </si>
  <si>
    <t>TEMPS NECESSAIRE PAR POULE (13min/match) en min</t>
  </si>
  <si>
    <t>1h37,5min</t>
  </si>
  <si>
    <t>1h05min</t>
  </si>
  <si>
    <t>2h16,5min</t>
  </si>
  <si>
    <t>3h02min</t>
  </si>
  <si>
    <t>3h54min</t>
  </si>
  <si>
    <t>4h52,5min</t>
  </si>
  <si>
    <t>5h57,5min</t>
  </si>
  <si>
    <t>7h09min</t>
  </si>
  <si>
    <t>8h27min</t>
  </si>
  <si>
    <t>9h51,5min</t>
  </si>
  <si>
    <t>11h22,5min</t>
  </si>
  <si>
    <t>TEMPS NECESSAIRE PAR POULE (13min/match) en heure</t>
  </si>
  <si>
    <t>timing réservé le samedi</t>
  </si>
  <si>
    <t>timing réservé le dimanche</t>
  </si>
  <si>
    <t>9h00</t>
  </si>
  <si>
    <t>14h00</t>
  </si>
  <si>
    <t>soit</t>
  </si>
  <si>
    <t>2h</t>
  </si>
  <si>
    <t>8h30</t>
  </si>
  <si>
    <t>10h30</t>
  </si>
  <si>
    <t>8h</t>
  </si>
  <si>
    <t xml:space="preserve">total : </t>
  </si>
  <si>
    <t>nb matchs</t>
  </si>
  <si>
    <t>nb matchs sur terrain</t>
  </si>
  <si>
    <t>6 poules de 3</t>
  </si>
  <si>
    <t>3 poules de 6</t>
  </si>
  <si>
    <t>quasiment 5h</t>
  </si>
  <si>
    <t>quasiment 2h</t>
  </si>
  <si>
    <t>5h</t>
  </si>
  <si>
    <t>temps nécessaire</t>
  </si>
  <si>
    <t>temps nécessaire (en min)</t>
  </si>
  <si>
    <t>nb poule</t>
  </si>
  <si>
    <t>nb équipe</t>
  </si>
  <si>
    <t>temps de jeu</t>
  </si>
  <si>
    <t>max</t>
  </si>
  <si>
    <t>TOTAL</t>
  </si>
  <si>
    <t xml:space="preserve"> </t>
  </si>
  <si>
    <t>Temps de matchs:</t>
  </si>
  <si>
    <t xml:space="preserve">Temps entre deux matchs: </t>
  </si>
  <si>
    <t>Terrain</t>
  </si>
  <si>
    <t>Matchs</t>
  </si>
  <si>
    <t>NOM ET DATE DU PLATEAU</t>
  </si>
  <si>
    <t xml:space="preserve">TEMPS DE MATCH </t>
  </si>
  <si>
    <t>HORAIRES DES MATCHS</t>
  </si>
  <si>
    <t>HEURE PREMIER MATCH</t>
  </si>
  <si>
    <t>Temps entre deux matchs:</t>
  </si>
  <si>
    <t>Bordeaux</t>
  </si>
  <si>
    <t>Angers</t>
  </si>
  <si>
    <t>Caen</t>
  </si>
  <si>
    <t>TEMPS ENTRE LES MATCHS</t>
  </si>
  <si>
    <t>Grenoble</t>
  </si>
  <si>
    <t xml:space="preserve">Aubagne </t>
  </si>
  <si>
    <t>Toulouse</t>
  </si>
  <si>
    <t>ORGANISATION D'UN PLATEAU DOUBLE TERRAIN U7 A U11</t>
  </si>
  <si>
    <t>EQUIPES</t>
  </si>
  <si>
    <t>Horaire</t>
  </si>
  <si>
    <t>Paris XIII</t>
  </si>
  <si>
    <t>Seules les cases en jaune sont à compléter. Tout le reste est généré automatiquement en fonction des informations que vous avez fournies dans les cases jaunes.
Pour les cellules "Temps entre les matchs", "Temps de match" et "Heure premier match", écrire les heures et les temps dans le seul format 0:00 (15 minutes c'est 0:15 ; midi et demi c'est 12:30).
Pour les cellules "Equipes", si vous n'avez que 4 équipes, laisser les 3 dernières cellules vides.
Consultez ensuite l'onglet correspondant au nombre d'équipes présentes sur votre plateau, il génère un planning automatiquement.
Vous avez la possibilité d'imprimer des terrains dans le dernier onglet que vous pourrez afficher dans votre salle pour indiquer aux participants les numéros de chaque terrain.</t>
  </si>
  <si>
    <t>Plateau U11 du 9 octobre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</si>
</sst>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h]:mm"/>
    <numFmt numFmtId="165" formatCode="h:mm;@"/>
  </numFmts>
  <fonts count="17" x14ac:knownFonts="1">
    <font>
      <sz val="11"/>
      <color theme="1"/>
      <name val="Calibri"/>
      <family val="2"/>
      <scheme val="minor"/>
    </font>
    <font>
      <sz val="10"/>
      <color theme="1"/>
      <name val="Calibri"/>
      <family val="2"/>
      <scheme val="minor"/>
    </font>
    <font>
      <b/>
      <sz val="20"/>
      <color theme="1"/>
      <name val="Calibri"/>
      <family val="2"/>
      <scheme val="minor"/>
    </font>
    <font>
      <sz val="9"/>
      <color theme="1"/>
      <name val="Calibri"/>
      <family val="2"/>
      <scheme val="minor"/>
    </font>
    <font>
      <b/>
      <sz val="9"/>
      <color theme="1"/>
      <name val="Calibri"/>
      <family val="2"/>
      <scheme val="minor"/>
    </font>
    <font>
      <b/>
      <sz val="9"/>
      <color theme="0"/>
      <name val="Calibri"/>
      <family val="2"/>
      <scheme val="minor"/>
    </font>
    <font>
      <sz val="170"/>
      <color theme="1"/>
      <name val="Calibri"/>
      <family val="2"/>
      <scheme val="minor"/>
    </font>
    <font>
      <sz val="16"/>
      <color theme="1"/>
      <name val="Calibri Light"/>
      <family val="2"/>
      <scheme val="major"/>
    </font>
    <font>
      <b/>
      <sz val="11"/>
      <color theme="1"/>
      <name val="Calibri"/>
      <family val="2"/>
      <scheme val="minor"/>
    </font>
    <font>
      <b/>
      <sz val="16"/>
      <color theme="1"/>
      <name val="Calibri Light"/>
      <family val="2"/>
      <scheme val="major"/>
    </font>
    <font>
      <b/>
      <sz val="36"/>
      <color theme="0"/>
      <name val="Calibri Light"/>
      <family val="2"/>
      <scheme val="major"/>
    </font>
    <font>
      <b/>
      <sz val="16"/>
      <color rgb="FF003399"/>
      <name val="Calibri Light"/>
      <family val="2"/>
      <scheme val="major"/>
    </font>
    <font>
      <sz val="18"/>
      <color theme="1"/>
      <name val="Calibri Light"/>
      <family val="2"/>
      <scheme val="major"/>
    </font>
    <font>
      <b/>
      <sz val="20"/>
      <color rgb="FFC00000"/>
      <name val="Calibri"/>
      <family val="2"/>
      <scheme val="minor"/>
    </font>
    <font>
      <sz val="10"/>
      <color rgb="FF002060"/>
      <name val="Calibri"/>
      <family val="2"/>
      <scheme val="minor"/>
    </font>
    <font>
      <b/>
      <sz val="28"/>
      <color theme="0"/>
      <name val="Calibri Light"/>
      <family val="2"/>
      <scheme val="major"/>
    </font>
    <font>
      <sz val="16"/>
      <color theme="0"/>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rgb="FF002060"/>
        <bgColor indexed="64"/>
      </patternFill>
    </fill>
    <fill>
      <patternFill patternType="solid">
        <fgColor rgb="FFC00000"/>
        <bgColor indexed="64"/>
      </patternFill>
    </fill>
    <fill>
      <patternFill patternType="solid">
        <fgColor theme="6" tint="0.59999389629810485"/>
        <bgColor indexed="64"/>
      </patternFill>
    </fill>
  </fills>
  <borders count="52">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hair">
        <color auto="1"/>
      </right>
      <top style="medium">
        <color indexed="64"/>
      </top>
      <bottom style="hair">
        <color auto="1"/>
      </bottom>
      <diagonal/>
    </border>
    <border>
      <left style="hair">
        <color auto="1"/>
      </left>
      <right style="hair">
        <color auto="1"/>
      </right>
      <top style="medium">
        <color indexed="64"/>
      </top>
      <bottom style="hair">
        <color auto="1"/>
      </bottom>
      <diagonal/>
    </border>
    <border>
      <left style="hair">
        <color auto="1"/>
      </left>
      <right style="medium">
        <color indexed="64"/>
      </right>
      <top style="medium">
        <color indexed="64"/>
      </top>
      <bottom style="hair">
        <color auto="1"/>
      </bottom>
      <diagonal/>
    </border>
    <border>
      <left style="medium">
        <color indexed="64"/>
      </left>
      <right style="hair">
        <color auto="1"/>
      </right>
      <top style="hair">
        <color auto="1"/>
      </top>
      <bottom style="medium">
        <color indexed="64"/>
      </bottom>
      <diagonal/>
    </border>
    <border>
      <left style="hair">
        <color auto="1"/>
      </left>
      <right style="hair">
        <color auto="1"/>
      </right>
      <top style="hair">
        <color auto="1"/>
      </top>
      <bottom style="medium">
        <color indexed="64"/>
      </bottom>
      <diagonal/>
    </border>
    <border>
      <left style="hair">
        <color auto="1"/>
      </left>
      <right style="medium">
        <color indexed="64"/>
      </right>
      <top style="hair">
        <color auto="1"/>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hair">
        <color auto="1"/>
      </right>
      <top/>
      <bottom style="medium">
        <color indexed="64"/>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hair">
        <color auto="1"/>
      </left>
      <right style="hair">
        <color auto="1"/>
      </right>
      <top/>
      <bottom style="hair">
        <color auto="1"/>
      </bottom>
      <diagonal/>
    </border>
    <border>
      <left style="hair">
        <color auto="1"/>
      </left>
      <right style="medium">
        <color indexed="64"/>
      </right>
      <top/>
      <bottom style="hair">
        <color auto="1"/>
      </bottom>
      <diagonal/>
    </border>
    <border>
      <left style="hair">
        <color auto="1"/>
      </left>
      <right style="hair">
        <color auto="1"/>
      </right>
      <top style="hair">
        <color auto="1"/>
      </top>
      <bottom/>
      <diagonal/>
    </border>
    <border>
      <left style="hair">
        <color auto="1"/>
      </left>
      <right style="medium">
        <color indexed="64"/>
      </right>
      <top style="hair">
        <color auto="1"/>
      </top>
      <bottom/>
      <diagonal/>
    </border>
    <border>
      <left style="hair">
        <color auto="1"/>
      </left>
      <right style="hair">
        <color auto="1"/>
      </right>
      <top/>
      <bottom style="medium">
        <color indexed="64"/>
      </bottom>
      <diagonal/>
    </border>
    <border>
      <left style="hair">
        <color auto="1"/>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style="thin">
        <color auto="1"/>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auto="1"/>
      </right>
      <top/>
      <bottom style="hair">
        <color auto="1"/>
      </bottom>
      <diagonal/>
    </border>
    <border>
      <left style="medium">
        <color indexed="64"/>
      </left>
      <right style="hair">
        <color auto="1"/>
      </right>
      <top style="hair">
        <color auto="1"/>
      </top>
      <bottom/>
      <diagonal/>
    </border>
    <border>
      <left style="hair">
        <color indexed="64"/>
      </left>
      <right/>
      <top style="medium">
        <color indexed="64"/>
      </top>
      <bottom style="medium">
        <color indexed="64"/>
      </bottom>
      <diagonal/>
    </border>
  </borders>
  <cellStyleXfs count="1">
    <xf numFmtId="0" fontId="0" fillId="0" borderId="0"/>
  </cellStyleXfs>
  <cellXfs count="136">
    <xf numFmtId="0" fontId="0" fillId="0" borderId="0" xfId="0"/>
    <xf numFmtId="0" fontId="0" fillId="0" borderId="0" xfId="0" applyAlignment="1">
      <alignment horizontal="center" vertical="center"/>
    </xf>
    <xf numFmtId="0" fontId="3" fillId="0" borderId="0" xfId="0" applyFont="1" applyAlignment="1">
      <alignment horizontal="center" vertical="center"/>
    </xf>
    <xf numFmtId="0" fontId="3" fillId="0" borderId="0" xfId="0" applyNumberFormat="1"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wrapText="1"/>
    </xf>
    <xf numFmtId="0" fontId="0" fillId="0" borderId="14" xfId="0" applyBorder="1" applyAlignment="1">
      <alignment horizontal="center" vertical="center" wrapText="1"/>
    </xf>
    <xf numFmtId="0" fontId="0" fillId="0" borderId="14" xfId="0" applyBorder="1" applyAlignment="1">
      <alignment horizontal="center" vertical="center"/>
    </xf>
    <xf numFmtId="0" fontId="1" fillId="0" borderId="15" xfId="0" applyFont="1"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11" fontId="7" fillId="2" borderId="0" xfId="0" applyNumberFormat="1" applyFont="1" applyFill="1" applyAlignment="1">
      <alignment horizontal="center" vertical="center"/>
    </xf>
    <xf numFmtId="0" fontId="7" fillId="2" borderId="0" xfId="0" applyFont="1" applyFill="1" applyAlignment="1">
      <alignment horizontal="center" vertical="center"/>
    </xf>
    <xf numFmtId="0" fontId="3" fillId="0" borderId="0" xfId="0" applyFont="1" applyAlignment="1">
      <alignment horizontal="center" vertical="center"/>
    </xf>
    <xf numFmtId="0" fontId="7" fillId="0" borderId="0" xfId="0" applyFont="1" applyAlignment="1">
      <alignment horizontal="center" vertical="center"/>
    </xf>
    <xf numFmtId="0" fontId="11" fillId="2" borderId="0" xfId="0" applyFont="1" applyFill="1" applyAlignment="1">
      <alignment horizontal="center" vertical="center"/>
    </xf>
    <xf numFmtId="0" fontId="9" fillId="2" borderId="0" xfId="0" applyFont="1" applyFill="1" applyBorder="1" applyAlignment="1">
      <alignment horizontal="center" vertical="center"/>
    </xf>
    <xf numFmtId="165" fontId="12" fillId="0" borderId="11" xfId="0" applyNumberFormat="1" applyFont="1" applyFill="1" applyBorder="1" applyAlignment="1">
      <alignment horizontal="center" vertical="center"/>
    </xf>
    <xf numFmtId="165" fontId="12" fillId="3" borderId="12" xfId="0" applyNumberFormat="1" applyFont="1" applyFill="1" applyBorder="1" applyAlignment="1">
      <alignment horizontal="center" vertical="center"/>
    </xf>
    <xf numFmtId="165" fontId="12" fillId="0" borderId="20" xfId="0" applyNumberFormat="1" applyFont="1" applyFill="1" applyBorder="1" applyAlignment="1">
      <alignment horizontal="center" vertical="center"/>
    </xf>
    <xf numFmtId="0" fontId="7" fillId="0" borderId="0" xfId="0" applyFont="1" applyFill="1" applyAlignment="1">
      <alignment horizontal="center" vertical="center"/>
    </xf>
    <xf numFmtId="0" fontId="12" fillId="0" borderId="38" xfId="0" applyNumberFormat="1" applyFont="1" applyFill="1" applyBorder="1" applyAlignment="1">
      <alignment horizontal="center" vertical="center"/>
    </xf>
    <xf numFmtId="0" fontId="12" fillId="0" borderId="11" xfId="0" applyNumberFormat="1" applyFont="1" applyFill="1" applyBorder="1" applyAlignment="1">
      <alignment horizontal="center" vertical="center"/>
    </xf>
    <xf numFmtId="0" fontId="12" fillId="3" borderId="13" xfId="0" applyNumberFormat="1" applyFont="1" applyFill="1" applyBorder="1" applyAlignment="1">
      <alignment horizontal="center" vertical="center"/>
    </xf>
    <xf numFmtId="0" fontId="7" fillId="2" borderId="19" xfId="0" applyFont="1" applyFill="1" applyBorder="1" applyAlignment="1">
      <alignment horizontal="center" vertical="center"/>
    </xf>
    <xf numFmtId="12" fontId="7" fillId="2" borderId="6" xfId="0" applyNumberFormat="1" applyFont="1" applyFill="1" applyBorder="1" applyAlignment="1">
      <alignment horizontal="center" vertical="center"/>
    </xf>
    <xf numFmtId="0" fontId="7" fillId="2" borderId="30" xfId="0" applyFont="1" applyFill="1" applyBorder="1" applyAlignment="1">
      <alignment horizontal="center" vertical="center"/>
    </xf>
    <xf numFmtId="0" fontId="7" fillId="3" borderId="31" xfId="0" applyFont="1" applyFill="1" applyBorder="1" applyAlignment="1">
      <alignment horizontal="center" vertical="center"/>
    </xf>
    <xf numFmtId="12" fontId="7" fillId="3" borderId="9" xfId="0" applyNumberFormat="1" applyFont="1" applyFill="1" applyBorder="1" applyAlignment="1">
      <alignment horizontal="center" vertical="center"/>
    </xf>
    <xf numFmtId="0" fontId="7" fillId="3" borderId="32" xfId="0" applyFont="1" applyFill="1" applyBorder="1" applyAlignment="1">
      <alignment horizontal="center" vertical="center"/>
    </xf>
    <xf numFmtId="0" fontId="7" fillId="2" borderId="1" xfId="0" applyFont="1" applyFill="1" applyBorder="1" applyAlignment="1">
      <alignment horizontal="center" vertical="center"/>
    </xf>
    <xf numFmtId="12" fontId="7" fillId="2" borderId="22" xfId="0" applyNumberFormat="1" applyFont="1" applyFill="1" applyBorder="1" applyAlignment="1">
      <alignment horizontal="center" vertical="center"/>
    </xf>
    <xf numFmtId="0" fontId="7" fillId="2" borderId="3" xfId="0" applyFont="1" applyFill="1" applyBorder="1" applyAlignment="1">
      <alignment horizontal="center" vertical="center"/>
    </xf>
    <xf numFmtId="0" fontId="12" fillId="0" borderId="20" xfId="0" applyNumberFormat="1" applyFont="1" applyFill="1" applyBorder="1" applyAlignment="1">
      <alignment horizontal="center" vertical="center"/>
    </xf>
    <xf numFmtId="0" fontId="5" fillId="0" borderId="0" xfId="0" applyFont="1" applyFill="1" applyBorder="1" applyAlignment="1">
      <alignment vertical="center" wrapText="1"/>
    </xf>
    <xf numFmtId="164" fontId="3" fillId="0" borderId="0" xfId="0" applyNumberFormat="1" applyFont="1" applyFill="1" applyBorder="1" applyAlignment="1">
      <alignment vertical="center"/>
    </xf>
    <xf numFmtId="0" fontId="10" fillId="0" borderId="0" xfId="0" applyFont="1" applyFill="1" applyBorder="1" applyAlignment="1">
      <alignment vertical="center"/>
    </xf>
    <xf numFmtId="0" fontId="9" fillId="0" borderId="0" xfId="0" applyFont="1" applyFill="1" applyBorder="1" applyAlignment="1">
      <alignment horizontal="center" vertical="center"/>
    </xf>
    <xf numFmtId="0" fontId="11" fillId="0" borderId="0" xfId="0" applyFont="1" applyFill="1" applyAlignment="1">
      <alignment horizontal="center" vertical="center"/>
    </xf>
    <xf numFmtId="11" fontId="7" fillId="0" borderId="0" xfId="0" applyNumberFormat="1" applyFont="1" applyFill="1" applyAlignment="1">
      <alignment horizontal="center" vertical="center"/>
    </xf>
    <xf numFmtId="0" fontId="9" fillId="0" borderId="4" xfId="0" applyFont="1" applyFill="1" applyBorder="1" applyAlignment="1">
      <alignment horizontal="center" vertical="center"/>
    </xf>
    <xf numFmtId="12" fontId="7" fillId="0" borderId="5" xfId="0" applyNumberFormat="1" applyFont="1" applyFill="1" applyBorder="1" applyAlignment="1">
      <alignment horizontal="center" vertical="center"/>
    </xf>
    <xf numFmtId="12" fontId="7" fillId="0" borderId="6" xfId="0" applyNumberFormat="1" applyFont="1" applyFill="1" applyBorder="1" applyAlignment="1">
      <alignment horizontal="center" vertical="center"/>
    </xf>
    <xf numFmtId="12" fontId="7" fillId="0" borderId="7" xfId="0" applyNumberFormat="1" applyFont="1" applyFill="1" applyBorder="1" applyAlignment="1">
      <alignment horizontal="center" vertical="center"/>
    </xf>
    <xf numFmtId="12" fontId="7" fillId="0" borderId="22" xfId="0" applyNumberFormat="1" applyFont="1" applyFill="1" applyBorder="1" applyAlignment="1">
      <alignment horizontal="center" vertical="center"/>
    </xf>
    <xf numFmtId="0" fontId="12" fillId="0" borderId="47" xfId="0" applyNumberFormat="1" applyFont="1" applyFill="1" applyBorder="1" applyAlignment="1">
      <alignment horizontal="center" vertical="center"/>
    </xf>
    <xf numFmtId="12" fontId="7" fillId="0" borderId="0" xfId="0" applyNumberFormat="1" applyFont="1" applyFill="1" applyBorder="1" applyAlignment="1">
      <alignment horizontal="center" vertical="center"/>
    </xf>
    <xf numFmtId="12" fontId="7" fillId="0" borderId="28" xfId="0" applyNumberFormat="1" applyFont="1" applyFill="1" applyBorder="1" applyAlignment="1">
      <alignment horizontal="center" vertical="center"/>
    </xf>
    <xf numFmtId="12" fontId="7" fillId="0" borderId="29" xfId="0" applyNumberFormat="1" applyFont="1" applyFill="1" applyBorder="1" applyAlignment="1">
      <alignment horizontal="center" vertical="center"/>
    </xf>
    <xf numFmtId="0" fontId="2" fillId="0" borderId="0" xfId="0" applyFont="1" applyAlignment="1">
      <alignment vertical="center" wrapText="1"/>
    </xf>
    <xf numFmtId="12" fontId="7" fillId="0" borderId="24" xfId="0" applyNumberFormat="1" applyFont="1" applyFill="1" applyBorder="1" applyAlignment="1">
      <alignment horizontal="center" vertical="center"/>
    </xf>
    <xf numFmtId="12" fontId="7" fillId="0" borderId="25" xfId="0" applyNumberFormat="1" applyFont="1" applyFill="1" applyBorder="1" applyAlignment="1">
      <alignment horizontal="center" vertical="center"/>
    </xf>
    <xf numFmtId="12" fontId="7" fillId="0" borderId="49" xfId="0" applyNumberFormat="1" applyFont="1" applyFill="1" applyBorder="1" applyAlignment="1">
      <alignment horizontal="center" vertical="center"/>
    </xf>
    <xf numFmtId="12" fontId="7" fillId="0" borderId="18" xfId="0" applyNumberFormat="1" applyFont="1" applyFill="1" applyBorder="1" applyAlignment="1">
      <alignment horizontal="center" vertical="center"/>
    </xf>
    <xf numFmtId="12" fontId="7" fillId="0" borderId="21" xfId="0" applyNumberFormat="1" applyFont="1" applyFill="1" applyBorder="1" applyAlignment="1">
      <alignment horizontal="center" vertical="center"/>
    </xf>
    <xf numFmtId="12" fontId="7" fillId="0" borderId="23" xfId="0" applyNumberFormat="1" applyFont="1" applyFill="1" applyBorder="1" applyAlignment="1">
      <alignment horizontal="center" vertical="center"/>
    </xf>
    <xf numFmtId="0" fontId="12" fillId="0" borderId="4" xfId="0" applyNumberFormat="1" applyFont="1" applyFill="1" applyBorder="1" applyAlignment="1">
      <alignment horizontal="center" vertical="center"/>
    </xf>
    <xf numFmtId="0" fontId="9" fillId="0" borderId="20" xfId="0" applyFont="1" applyFill="1" applyBorder="1" applyAlignment="1">
      <alignment horizontal="center" vertical="center"/>
    </xf>
    <xf numFmtId="164" fontId="16" fillId="6" borderId="3" xfId="0" applyNumberFormat="1" applyFont="1" applyFill="1" applyBorder="1" applyAlignment="1">
      <alignment horizontal="center" vertical="center"/>
    </xf>
    <xf numFmtId="0" fontId="9" fillId="2" borderId="4" xfId="0" applyFont="1" applyFill="1" applyBorder="1" applyAlignment="1">
      <alignment horizontal="center" vertical="center"/>
    </xf>
    <xf numFmtId="165" fontId="16" fillId="6" borderId="3" xfId="0" applyNumberFormat="1" applyFont="1" applyFill="1" applyBorder="1" applyAlignment="1">
      <alignment horizontal="center" vertical="center"/>
    </xf>
    <xf numFmtId="0" fontId="14" fillId="2" borderId="0" xfId="0" applyFont="1" applyFill="1" applyAlignment="1">
      <alignment horizontal="center" vertical="center" wrapText="1"/>
    </xf>
    <xf numFmtId="0" fontId="3" fillId="4" borderId="42" xfId="0" applyFont="1" applyFill="1" applyBorder="1" applyAlignment="1" applyProtection="1">
      <alignment horizontal="center" vertical="center"/>
      <protection locked="0"/>
    </xf>
    <xf numFmtId="0" fontId="3" fillId="4" borderId="43" xfId="0" applyFont="1" applyFill="1" applyBorder="1" applyAlignment="1" applyProtection="1">
      <alignment horizontal="center" vertical="center"/>
      <protection locked="0"/>
    </xf>
    <xf numFmtId="0" fontId="3" fillId="0" borderId="43" xfId="0" applyFont="1" applyBorder="1" applyAlignment="1">
      <alignment horizontal="center" vertical="center"/>
    </xf>
    <xf numFmtId="0" fontId="3" fillId="0" borderId="48" xfId="0" applyFont="1" applyBorder="1" applyAlignment="1">
      <alignment horizontal="center" vertical="center"/>
    </xf>
    <xf numFmtId="0" fontId="5" fillId="5" borderId="33" xfId="0" applyFont="1" applyFill="1" applyBorder="1" applyAlignment="1">
      <alignment horizontal="center" vertical="center"/>
    </xf>
    <xf numFmtId="0" fontId="5" fillId="5" borderId="34" xfId="0" applyFont="1" applyFill="1" applyBorder="1" applyAlignment="1">
      <alignment horizontal="center" vertical="center"/>
    </xf>
    <xf numFmtId="0" fontId="5" fillId="5" borderId="35" xfId="0" applyFont="1" applyFill="1" applyBorder="1" applyAlignment="1">
      <alignment horizontal="center" vertical="center"/>
    </xf>
    <xf numFmtId="0" fontId="3" fillId="4" borderId="36" xfId="0" applyFont="1" applyFill="1" applyBorder="1" applyAlignment="1" applyProtection="1">
      <alignment horizontal="center" vertical="center" wrapText="1"/>
      <protection locked="0"/>
    </xf>
    <xf numFmtId="0" fontId="3" fillId="4" borderId="14" xfId="0" applyFont="1" applyFill="1" applyBorder="1" applyAlignment="1" applyProtection="1">
      <alignment horizontal="center" vertical="center" wrapText="1"/>
      <protection locked="0"/>
    </xf>
    <xf numFmtId="0" fontId="3" fillId="0" borderId="14" xfId="0" applyFont="1" applyBorder="1" applyAlignment="1">
      <alignment horizontal="center" vertical="center" wrapText="1"/>
    </xf>
    <xf numFmtId="0" fontId="3" fillId="0" borderId="37" xfId="0" applyFont="1" applyBorder="1" applyAlignment="1">
      <alignment horizontal="center" vertical="center" wrapText="1"/>
    </xf>
    <xf numFmtId="0" fontId="3" fillId="4" borderId="34" xfId="0" applyFont="1" applyFill="1" applyBorder="1" applyAlignment="1" applyProtection="1">
      <alignment horizontal="center" vertical="center"/>
      <protection locked="0"/>
    </xf>
    <xf numFmtId="0" fontId="3" fillId="4" borderId="35" xfId="0" applyFont="1" applyFill="1" applyBorder="1" applyAlignment="1" applyProtection="1">
      <alignment horizontal="center" vertical="center"/>
      <protection locked="0"/>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4" borderId="33" xfId="0" applyFont="1" applyFill="1" applyBorder="1" applyAlignment="1" applyProtection="1">
      <alignment horizontal="center" vertical="center" wrapText="1"/>
      <protection locked="0"/>
    </xf>
    <xf numFmtId="0" fontId="3" fillId="4" borderId="34" xfId="0" applyFont="1" applyFill="1" applyBorder="1" applyAlignment="1" applyProtection="1">
      <alignment horizontal="center" vertical="center" wrapText="1"/>
      <protection locked="0"/>
    </xf>
    <xf numFmtId="0" fontId="5" fillId="5" borderId="36" xfId="0" applyFont="1" applyFill="1" applyBorder="1" applyAlignment="1">
      <alignment horizontal="center" vertical="center" wrapText="1"/>
    </xf>
    <xf numFmtId="0" fontId="5" fillId="5" borderId="14" xfId="0" applyFont="1" applyFill="1" applyBorder="1" applyAlignment="1">
      <alignment horizontal="center" vertical="center" wrapText="1"/>
    </xf>
    <xf numFmtId="164" fontId="4" fillId="2" borderId="14" xfId="0" applyNumberFormat="1" applyFont="1" applyFill="1" applyBorder="1" applyAlignment="1">
      <alignment horizontal="center" vertical="center"/>
    </xf>
    <xf numFmtId="0" fontId="13" fillId="2" borderId="0" xfId="0" applyFont="1" applyFill="1" applyAlignment="1">
      <alignment horizontal="center" vertical="center" wrapText="1"/>
    </xf>
    <xf numFmtId="164" fontId="4" fillId="2" borderId="43" xfId="0" applyNumberFormat="1" applyFont="1" applyFill="1" applyBorder="1" applyAlignment="1">
      <alignment horizontal="center" vertical="center"/>
    </xf>
    <xf numFmtId="164" fontId="4" fillId="2" borderId="48" xfId="0" applyNumberFormat="1" applyFont="1" applyFill="1" applyBorder="1" applyAlignment="1">
      <alignment horizontal="center" vertical="center"/>
    </xf>
    <xf numFmtId="164" fontId="4" fillId="2" borderId="37" xfId="0" applyNumberFormat="1" applyFont="1" applyFill="1" applyBorder="1" applyAlignment="1">
      <alignment horizontal="center" vertical="center"/>
    </xf>
    <xf numFmtId="0" fontId="5" fillId="5" borderId="39" xfId="0" applyFont="1" applyFill="1" applyBorder="1" applyAlignment="1">
      <alignment horizontal="center" vertical="center"/>
    </xf>
    <xf numFmtId="0" fontId="5" fillId="5" borderId="40" xfId="0" applyFont="1" applyFill="1" applyBorder="1" applyAlignment="1">
      <alignment horizontal="center" vertical="center"/>
    </xf>
    <xf numFmtId="0" fontId="5" fillId="5" borderId="41" xfId="0" applyFont="1" applyFill="1" applyBorder="1" applyAlignment="1">
      <alignment horizontal="center" vertical="center"/>
    </xf>
    <xf numFmtId="0" fontId="5" fillId="5" borderId="42" xfId="0" applyFont="1" applyFill="1" applyBorder="1" applyAlignment="1">
      <alignment horizontal="center" vertical="center" wrapText="1"/>
    </xf>
    <xf numFmtId="0" fontId="5" fillId="5" borderId="43" xfId="0" applyFont="1" applyFill="1" applyBorder="1" applyAlignment="1">
      <alignment horizontal="center" vertical="center" wrapText="1"/>
    </xf>
    <xf numFmtId="164" fontId="3" fillId="4" borderId="44" xfId="0" applyNumberFormat="1" applyFont="1" applyFill="1" applyBorder="1" applyAlignment="1" applyProtection="1">
      <alignment horizontal="center" vertical="center"/>
      <protection locked="0"/>
    </xf>
    <xf numFmtId="164" fontId="3" fillId="4" borderId="45" xfId="0" applyNumberFormat="1" applyFont="1" applyFill="1" applyBorder="1" applyAlignment="1" applyProtection="1">
      <alignment horizontal="center" vertical="center"/>
      <protection locked="0"/>
    </xf>
    <xf numFmtId="164" fontId="3" fillId="4" borderId="46" xfId="0" applyNumberFormat="1" applyFont="1" applyFill="1" applyBorder="1" applyAlignment="1" applyProtection="1">
      <alignment horizontal="center" vertical="center"/>
      <protection locked="0"/>
    </xf>
    <xf numFmtId="164" fontId="3" fillId="4" borderId="14" xfId="0" applyNumberFormat="1" applyFont="1" applyFill="1" applyBorder="1" applyAlignment="1" applyProtection="1">
      <alignment horizontal="center" vertical="center"/>
      <protection locked="0"/>
    </xf>
    <xf numFmtId="164" fontId="3" fillId="4" borderId="37" xfId="0" applyNumberFormat="1" applyFont="1" applyFill="1" applyBorder="1" applyAlignment="1" applyProtection="1">
      <alignment horizontal="center" vertical="center"/>
      <protection locked="0"/>
    </xf>
    <xf numFmtId="0" fontId="3" fillId="2" borderId="0" xfId="0" applyFont="1" applyFill="1" applyBorder="1" applyAlignment="1">
      <alignment horizontal="center" vertical="center"/>
    </xf>
    <xf numFmtId="164" fontId="4" fillId="2" borderId="42" xfId="0" applyNumberFormat="1" applyFont="1" applyFill="1" applyBorder="1" applyAlignment="1">
      <alignment horizontal="center" vertical="center"/>
    </xf>
    <xf numFmtId="164" fontId="4" fillId="2" borderId="36" xfId="0" applyNumberFormat="1" applyFont="1" applyFill="1" applyBorder="1" applyAlignment="1">
      <alignment horizontal="center" vertical="center"/>
    </xf>
    <xf numFmtId="0" fontId="6" fillId="0" borderId="0" xfId="0" applyFont="1" applyAlignment="1">
      <alignment horizontal="center" vertical="center" wrapText="1"/>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horizontal="center" vertical="center"/>
    </xf>
    <xf numFmtId="0" fontId="15" fillId="5" borderId="1" xfId="0" applyFont="1" applyFill="1" applyBorder="1" applyAlignment="1">
      <alignment horizontal="center" vertical="center"/>
    </xf>
    <xf numFmtId="0" fontId="15" fillId="5" borderId="2" xfId="0" applyFont="1" applyFill="1" applyBorder="1" applyAlignment="1">
      <alignment horizontal="center" vertical="center"/>
    </xf>
    <xf numFmtId="0" fontId="15" fillId="5" borderId="3" xfId="0" applyFont="1" applyFill="1" applyBorder="1" applyAlignment="1">
      <alignment horizontal="center" vertical="center"/>
    </xf>
    <xf numFmtId="0" fontId="16" fillId="6" borderId="1" xfId="0" applyFont="1" applyFill="1" applyBorder="1" applyAlignment="1">
      <alignment horizontal="center" vertical="center"/>
    </xf>
    <xf numFmtId="0" fontId="16" fillId="6" borderId="2" xfId="0" applyFont="1" applyFill="1" applyBorder="1" applyAlignment="1">
      <alignment horizontal="center" vertical="center"/>
    </xf>
    <xf numFmtId="164" fontId="16" fillId="6" borderId="2" xfId="0" applyNumberFormat="1" applyFont="1" applyFill="1" applyBorder="1" applyAlignment="1">
      <alignment horizontal="center" vertical="center"/>
    </xf>
    <xf numFmtId="164" fontId="16" fillId="6" borderId="3" xfId="0" applyNumberFormat="1" applyFont="1" applyFill="1" applyBorder="1" applyAlignment="1">
      <alignment horizontal="center" vertical="center"/>
    </xf>
    <xf numFmtId="0" fontId="9" fillId="2" borderId="21" xfId="0" applyFont="1" applyFill="1" applyBorder="1" applyAlignment="1">
      <alignment horizontal="center" vertical="center"/>
    </xf>
    <xf numFmtId="0" fontId="9" fillId="2" borderId="22" xfId="0" applyFont="1" applyFill="1" applyBorder="1" applyAlignment="1">
      <alignment horizontal="center" vertical="center"/>
    </xf>
    <xf numFmtId="0" fontId="9" fillId="2" borderId="23" xfId="0" applyFont="1" applyFill="1" applyBorder="1" applyAlignment="1">
      <alignment horizontal="center" vertical="center"/>
    </xf>
    <xf numFmtId="0" fontId="16" fillId="6" borderId="1" xfId="0" applyFont="1" applyFill="1" applyBorder="1" applyAlignment="1">
      <alignment horizontal="center" vertical="center" wrapText="1"/>
    </xf>
    <xf numFmtId="0" fontId="16" fillId="6" borderId="2" xfId="0" applyFont="1" applyFill="1" applyBorder="1" applyAlignment="1">
      <alignment horizontal="center" vertical="center" wrapText="1"/>
    </xf>
    <xf numFmtId="0" fontId="16" fillId="0" borderId="0" xfId="0" applyFont="1" applyFill="1" applyBorder="1" applyAlignment="1">
      <alignment vertical="center" wrapText="1"/>
    </xf>
    <xf numFmtId="0" fontId="16" fillId="0" borderId="0" xfId="0" applyFont="1" applyFill="1" applyBorder="1" applyAlignment="1">
      <alignment vertical="center"/>
    </xf>
    <xf numFmtId="0" fontId="9" fillId="2" borderId="51" xfId="0" applyFont="1" applyFill="1" applyBorder="1" applyAlignment="1">
      <alignment horizontal="center" vertical="center"/>
    </xf>
    <xf numFmtId="0" fontId="9" fillId="2" borderId="2" xfId="0" applyFont="1" applyFill="1" applyBorder="1" applyAlignment="1">
      <alignment horizontal="center" vertical="center"/>
    </xf>
    <xf numFmtId="0" fontId="9" fillId="2" borderId="3" xfId="0" applyFont="1" applyFill="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center" vertical="center"/>
    </xf>
    <xf numFmtId="165" fontId="12" fillId="7" borderId="12" xfId="0" applyNumberFormat="1" applyFont="1" applyFill="1" applyBorder="1" applyAlignment="1">
      <alignment horizontal="center" vertical="center"/>
    </xf>
    <xf numFmtId="12" fontId="7" fillId="7" borderId="8" xfId="0" applyNumberFormat="1" applyFont="1" applyFill="1" applyBorder="1" applyAlignment="1">
      <alignment horizontal="center" vertical="center"/>
    </xf>
    <xf numFmtId="12" fontId="7" fillId="7" borderId="9" xfId="0" applyNumberFormat="1" applyFont="1" applyFill="1" applyBorder="1" applyAlignment="1">
      <alignment horizontal="center" vertical="center"/>
    </xf>
    <xf numFmtId="12" fontId="7" fillId="7" borderId="10" xfId="0" applyNumberFormat="1" applyFont="1" applyFill="1" applyBorder="1" applyAlignment="1">
      <alignment horizontal="center" vertical="center"/>
    </xf>
    <xf numFmtId="0" fontId="12" fillId="7" borderId="13" xfId="0" applyNumberFormat="1" applyFont="1" applyFill="1" applyBorder="1" applyAlignment="1">
      <alignment horizontal="center" vertical="center"/>
    </xf>
    <xf numFmtId="12" fontId="7" fillId="7" borderId="50" xfId="0" applyNumberFormat="1" applyFont="1" applyFill="1" applyBorder="1" applyAlignment="1">
      <alignment horizontal="center" vertical="center"/>
    </xf>
    <xf numFmtId="12" fontId="7" fillId="7" borderId="26" xfId="0" applyNumberFormat="1" applyFont="1" applyFill="1" applyBorder="1" applyAlignment="1">
      <alignment horizontal="center" vertical="center"/>
    </xf>
    <xf numFmtId="12" fontId="7" fillId="7" borderId="27" xfId="0" applyNumberFormat="1" applyFont="1" applyFill="1" applyBorder="1" applyAlignment="1">
      <alignment horizontal="center" vertical="center"/>
    </xf>
    <xf numFmtId="165" fontId="12" fillId="7" borderId="13" xfId="0" applyNumberFormat="1" applyFon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666633"/>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16</xdr:col>
      <xdr:colOff>266700</xdr:colOff>
      <xdr:row>1</xdr:row>
      <xdr:rowOff>3174</xdr:rowOff>
    </xdr:from>
    <xdr:to>
      <xdr:col>22</xdr:col>
      <xdr:colOff>212266</xdr:colOff>
      <xdr:row>2</xdr:row>
      <xdr:rowOff>450849</xdr:rowOff>
    </xdr:to>
    <xdr:pic>
      <xdr:nvPicPr>
        <xdr:cNvPr id="2" name="Image 1">
          <a:extLst>
            <a:ext uri="{FF2B5EF4-FFF2-40B4-BE49-F238E27FC236}">
              <a16:creationId xmlns:a16="http://schemas.microsoft.com/office/drawing/2014/main" id="{4016EB7A-71DA-4348-A786-157C62FBF86C}"/>
            </a:ext>
          </a:extLst>
        </xdr:cNvPr>
        <xdr:cNvPicPr>
          <a:picLocks noChangeAspect="1"/>
        </xdr:cNvPicPr>
      </xdr:nvPicPr>
      <xdr:blipFill>
        <a:blip xmlns:r="http://schemas.openxmlformats.org/officeDocument/2006/relationships" r:embed="rId1"/>
        <a:stretch>
          <a:fillRect/>
        </a:stretch>
      </xdr:blipFill>
      <xdr:spPr>
        <a:xfrm>
          <a:off x="4669367" y="123118"/>
          <a:ext cx="1596566" cy="56762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285750</xdr:colOff>
      <xdr:row>0</xdr:row>
      <xdr:rowOff>0</xdr:rowOff>
    </xdr:from>
    <xdr:to>
      <xdr:col>0</xdr:col>
      <xdr:colOff>8409214</xdr:colOff>
      <xdr:row>1</xdr:row>
      <xdr:rowOff>1102178</xdr:rowOff>
    </xdr:to>
    <xdr:grpSp>
      <xdr:nvGrpSpPr>
        <xdr:cNvPr id="31" name="Groupe 30">
          <a:extLst>
            <a:ext uri="{FF2B5EF4-FFF2-40B4-BE49-F238E27FC236}">
              <a16:creationId xmlns:a16="http://schemas.microsoft.com/office/drawing/2014/main" id="{00000000-0008-0000-0300-00001F000000}"/>
            </a:ext>
          </a:extLst>
        </xdr:cNvPr>
        <xdr:cNvGrpSpPr/>
      </xdr:nvGrpSpPr>
      <xdr:grpSpPr>
        <a:xfrm>
          <a:off x="285750" y="0"/>
          <a:ext cx="8123464" cy="6173107"/>
          <a:chOff x="510267" y="340178"/>
          <a:chExt cx="8123464" cy="6177642"/>
        </a:xfrm>
      </xdr:grpSpPr>
      <xdr:sp macro="" textlink="">
        <xdr:nvSpPr>
          <xdr:cNvPr id="32" name="Rectangle 31">
            <a:extLst>
              <a:ext uri="{FF2B5EF4-FFF2-40B4-BE49-F238E27FC236}">
                <a16:creationId xmlns:a16="http://schemas.microsoft.com/office/drawing/2014/main" id="{00000000-0008-0000-0300-000020000000}"/>
              </a:ext>
            </a:extLst>
          </xdr:cNvPr>
          <xdr:cNvSpPr/>
        </xdr:nvSpPr>
        <xdr:spPr>
          <a:xfrm>
            <a:off x="4860032" y="5877272"/>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2</a:t>
            </a:r>
          </a:p>
        </xdr:txBody>
      </xdr:sp>
      <xdr:sp macro="" textlink="">
        <xdr:nvSpPr>
          <xdr:cNvPr id="33" name="Rectangle à coins arrondis 32">
            <a:extLst>
              <a:ext uri="{FF2B5EF4-FFF2-40B4-BE49-F238E27FC236}">
                <a16:creationId xmlns:a16="http://schemas.microsoft.com/office/drawing/2014/main" id="{00000000-0008-0000-0300-000021000000}"/>
              </a:ext>
            </a:extLst>
          </xdr:cNvPr>
          <xdr:cNvSpPr/>
        </xdr:nvSpPr>
        <xdr:spPr>
          <a:xfrm>
            <a:off x="2105433" y="2030762"/>
            <a:ext cx="5151440" cy="2095712"/>
          </a:xfrm>
          <a:prstGeom prst="roundRect">
            <a:avLst/>
          </a:prstGeom>
          <a:ln w="76200"/>
        </xdr:spPr>
        <xdr:style>
          <a:lnRef idx="2">
            <a:schemeClr val="dk1"/>
          </a:lnRef>
          <a:fillRef idx="1">
            <a:schemeClr val="lt1"/>
          </a:fillRef>
          <a:effectRef idx="0">
            <a:schemeClr val="dk1"/>
          </a:effectRef>
          <a:fontRef idx="minor">
            <a:schemeClr val="dk1"/>
          </a:fontRef>
        </xdr:style>
        <xdr:txBody>
          <a:bodyPr wrap="square" rtlCol="0" anchor="ct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fr-FR" sz="3600" b="1"/>
              <a:t>TERRAIN</a:t>
            </a:r>
          </a:p>
        </xdr:txBody>
      </xdr:sp>
      <xdr:sp macro="" textlink="">
        <xdr:nvSpPr>
          <xdr:cNvPr id="34" name="Rectangle à coins arrondis 33">
            <a:extLst>
              <a:ext uri="{FF2B5EF4-FFF2-40B4-BE49-F238E27FC236}">
                <a16:creationId xmlns:a16="http://schemas.microsoft.com/office/drawing/2014/main" id="{00000000-0008-0000-0300-000022000000}"/>
              </a:ext>
            </a:extLst>
          </xdr:cNvPr>
          <xdr:cNvSpPr/>
        </xdr:nvSpPr>
        <xdr:spPr>
          <a:xfrm>
            <a:off x="2014199" y="1027798"/>
            <a:ext cx="4623087" cy="508052"/>
          </a:xfrm>
          <a:prstGeom prst="roundRect">
            <a:avLst/>
          </a:prstGeom>
          <a:ln w="76200"/>
        </xdr:spPr>
        <xdr:style>
          <a:lnRef idx="2">
            <a:schemeClr val="dk1"/>
          </a:lnRef>
          <a:fillRef idx="1">
            <a:schemeClr val="lt1"/>
          </a:fillRef>
          <a:effectRef idx="0">
            <a:schemeClr val="dk1"/>
          </a:effectRef>
          <a:fontRef idx="minor">
            <a:schemeClr val="dk1"/>
          </a:fontRef>
        </xdr:style>
        <xdr:txBody>
          <a:bodyPr wrap="square" rtlCol="0" anchor="ct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fr-FR" sz="3600" b="1"/>
              <a:t>GRADINS</a:t>
            </a:r>
          </a:p>
        </xdr:txBody>
      </xdr:sp>
      <xdr:sp macro="" textlink="">
        <xdr:nvSpPr>
          <xdr:cNvPr id="35" name="Rectangle à coins arrondis 34">
            <a:extLst>
              <a:ext uri="{FF2B5EF4-FFF2-40B4-BE49-F238E27FC236}">
                <a16:creationId xmlns:a16="http://schemas.microsoft.com/office/drawing/2014/main" id="{00000000-0008-0000-0300-000023000000}"/>
              </a:ext>
            </a:extLst>
          </xdr:cNvPr>
          <xdr:cNvSpPr/>
        </xdr:nvSpPr>
        <xdr:spPr>
          <a:xfrm>
            <a:off x="2014199" y="4620657"/>
            <a:ext cx="4623087" cy="635064"/>
          </a:xfrm>
          <a:prstGeom prst="roundRect">
            <a:avLst/>
          </a:prstGeom>
          <a:ln w="76200"/>
        </xdr:spPr>
        <xdr:style>
          <a:lnRef idx="2">
            <a:schemeClr val="dk1"/>
          </a:lnRef>
          <a:fillRef idx="1">
            <a:schemeClr val="lt1"/>
          </a:fillRef>
          <a:effectRef idx="0">
            <a:schemeClr val="dk1"/>
          </a:effectRef>
          <a:fontRef idx="minor">
            <a:schemeClr val="dk1"/>
          </a:fontRef>
        </xdr:style>
        <xdr:txBody>
          <a:bodyPr wrap="square" rtlCol="0" anchor="ct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fr-FR" sz="3600" b="1"/>
              <a:t>GRADINS</a:t>
            </a:r>
          </a:p>
        </xdr:txBody>
      </xdr:sp>
      <xdr:sp macro="" textlink="">
        <xdr:nvSpPr>
          <xdr:cNvPr id="36" name="Rectangle 35">
            <a:extLst>
              <a:ext uri="{FF2B5EF4-FFF2-40B4-BE49-F238E27FC236}">
                <a16:creationId xmlns:a16="http://schemas.microsoft.com/office/drawing/2014/main" id="{00000000-0008-0000-0300-000024000000}"/>
              </a:ext>
            </a:extLst>
          </xdr:cNvPr>
          <xdr:cNvSpPr/>
        </xdr:nvSpPr>
        <xdr:spPr>
          <a:xfrm>
            <a:off x="538255" y="5882756"/>
            <a:ext cx="660441"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1</a:t>
            </a:r>
          </a:p>
        </xdr:txBody>
      </xdr:sp>
      <xdr:sp macro="" textlink="">
        <xdr:nvSpPr>
          <xdr:cNvPr id="37" name="Rectangle 36">
            <a:extLst>
              <a:ext uri="{FF2B5EF4-FFF2-40B4-BE49-F238E27FC236}">
                <a16:creationId xmlns:a16="http://schemas.microsoft.com/office/drawing/2014/main" id="{00000000-0008-0000-0300-000025000000}"/>
              </a:ext>
            </a:extLst>
          </xdr:cNvPr>
          <xdr:cNvSpPr/>
        </xdr:nvSpPr>
        <xdr:spPr>
          <a:xfrm>
            <a:off x="6372200" y="5882756"/>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8</a:t>
            </a:r>
          </a:p>
        </xdr:txBody>
      </xdr:sp>
      <xdr:sp macro="" textlink="">
        <xdr:nvSpPr>
          <xdr:cNvPr id="38" name="Rectangle 37">
            <a:extLst>
              <a:ext uri="{FF2B5EF4-FFF2-40B4-BE49-F238E27FC236}">
                <a16:creationId xmlns:a16="http://schemas.microsoft.com/office/drawing/2014/main" id="{00000000-0008-0000-0300-000026000000}"/>
              </a:ext>
            </a:extLst>
          </xdr:cNvPr>
          <xdr:cNvSpPr/>
        </xdr:nvSpPr>
        <xdr:spPr>
          <a:xfrm>
            <a:off x="5364088" y="5882756"/>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4</a:t>
            </a:r>
          </a:p>
        </xdr:txBody>
      </xdr:sp>
      <xdr:sp macro="" textlink="">
        <xdr:nvSpPr>
          <xdr:cNvPr id="39" name="Rectangle 38">
            <a:extLst>
              <a:ext uri="{FF2B5EF4-FFF2-40B4-BE49-F238E27FC236}">
                <a16:creationId xmlns:a16="http://schemas.microsoft.com/office/drawing/2014/main" id="{00000000-0008-0000-0300-000027000000}"/>
              </a:ext>
            </a:extLst>
          </xdr:cNvPr>
          <xdr:cNvSpPr/>
        </xdr:nvSpPr>
        <xdr:spPr>
          <a:xfrm>
            <a:off x="5868144" y="5882756"/>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6</a:t>
            </a:r>
          </a:p>
        </xdr:txBody>
      </xdr:sp>
      <xdr:sp macro="" textlink="">
        <xdr:nvSpPr>
          <xdr:cNvPr id="40" name="Rectangle 39">
            <a:extLst>
              <a:ext uri="{FF2B5EF4-FFF2-40B4-BE49-F238E27FC236}">
                <a16:creationId xmlns:a16="http://schemas.microsoft.com/office/drawing/2014/main" id="{00000000-0008-0000-0300-000028000000}"/>
              </a:ext>
            </a:extLst>
          </xdr:cNvPr>
          <xdr:cNvSpPr/>
        </xdr:nvSpPr>
        <xdr:spPr>
          <a:xfrm>
            <a:off x="6876255" y="5882756"/>
            <a:ext cx="587145"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400" b="1"/>
              <a:t>10</a:t>
            </a:r>
          </a:p>
        </xdr:txBody>
      </xdr:sp>
      <xdr:sp macro="" textlink="">
        <xdr:nvSpPr>
          <xdr:cNvPr id="41" name="Rectangle 40">
            <a:extLst>
              <a:ext uri="{FF2B5EF4-FFF2-40B4-BE49-F238E27FC236}">
                <a16:creationId xmlns:a16="http://schemas.microsoft.com/office/drawing/2014/main" id="{00000000-0008-0000-0300-000029000000}"/>
              </a:ext>
            </a:extLst>
          </xdr:cNvPr>
          <xdr:cNvSpPr/>
        </xdr:nvSpPr>
        <xdr:spPr>
          <a:xfrm>
            <a:off x="7973289" y="5882756"/>
            <a:ext cx="660441"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12</a:t>
            </a:r>
          </a:p>
        </xdr:txBody>
      </xdr:sp>
      <xdr:cxnSp macro="">
        <xdr:nvCxnSpPr>
          <xdr:cNvPr id="42" name="Connecteur droit 41">
            <a:extLst>
              <a:ext uri="{FF2B5EF4-FFF2-40B4-BE49-F238E27FC236}">
                <a16:creationId xmlns:a16="http://schemas.microsoft.com/office/drawing/2014/main" id="{00000000-0008-0000-0300-00002A000000}"/>
              </a:ext>
            </a:extLst>
          </xdr:cNvPr>
          <xdr:cNvCxnSpPr/>
        </xdr:nvCxnSpPr>
        <xdr:spPr>
          <a:xfrm flipH="1">
            <a:off x="4847373" y="5587852"/>
            <a:ext cx="2547186"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3" name="Connecteur droit 42">
            <a:extLst>
              <a:ext uri="{FF2B5EF4-FFF2-40B4-BE49-F238E27FC236}">
                <a16:creationId xmlns:a16="http://schemas.microsoft.com/office/drawing/2014/main" id="{00000000-0008-0000-0300-00002B000000}"/>
              </a:ext>
            </a:extLst>
          </xdr:cNvPr>
          <xdr:cNvCxnSpPr/>
        </xdr:nvCxnSpPr>
        <xdr:spPr>
          <a:xfrm>
            <a:off x="8082988" y="5587852"/>
            <a:ext cx="550743"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4" name="Connecteur droit 43">
            <a:extLst>
              <a:ext uri="{FF2B5EF4-FFF2-40B4-BE49-F238E27FC236}">
                <a16:creationId xmlns:a16="http://schemas.microsoft.com/office/drawing/2014/main" id="{00000000-0008-0000-0300-00002C000000}"/>
              </a:ext>
            </a:extLst>
          </xdr:cNvPr>
          <xdr:cNvCxnSpPr/>
        </xdr:nvCxnSpPr>
        <xdr:spPr>
          <a:xfrm>
            <a:off x="510267" y="5587852"/>
            <a:ext cx="619586"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45" name="Connecteur droit 44">
            <a:extLst>
              <a:ext uri="{FF2B5EF4-FFF2-40B4-BE49-F238E27FC236}">
                <a16:creationId xmlns:a16="http://schemas.microsoft.com/office/drawing/2014/main" id="{00000000-0008-0000-0300-00002D000000}"/>
              </a:ext>
            </a:extLst>
          </xdr:cNvPr>
          <xdr:cNvCxnSpPr/>
        </xdr:nvCxnSpPr>
        <xdr:spPr>
          <a:xfrm flipH="1">
            <a:off x="1680598" y="5587852"/>
            <a:ext cx="2616031" cy="0"/>
          </a:xfrm>
          <a:prstGeom prst="line">
            <a:avLst/>
          </a:prstGeom>
          <a:ln w="76200">
            <a:solidFill>
              <a:schemeClr val="tx1"/>
            </a:solidFill>
          </a:ln>
        </xdr:spPr>
        <xdr:style>
          <a:lnRef idx="1">
            <a:schemeClr val="accent1"/>
          </a:lnRef>
          <a:fillRef idx="0">
            <a:schemeClr val="accent1"/>
          </a:fillRef>
          <a:effectRef idx="0">
            <a:schemeClr val="accent1"/>
          </a:effectRef>
          <a:fontRef idx="minor">
            <a:schemeClr val="tx1"/>
          </a:fontRef>
        </xdr:style>
      </xdr:cxnSp>
      <xdr:sp macro="" textlink="">
        <xdr:nvSpPr>
          <xdr:cNvPr id="46" name="Rectangle à coins arrondis 45">
            <a:extLst>
              <a:ext uri="{FF2B5EF4-FFF2-40B4-BE49-F238E27FC236}">
                <a16:creationId xmlns:a16="http://schemas.microsoft.com/office/drawing/2014/main" id="{00000000-0008-0000-0300-00002E000000}"/>
              </a:ext>
            </a:extLst>
          </xdr:cNvPr>
          <xdr:cNvSpPr/>
        </xdr:nvSpPr>
        <xdr:spPr>
          <a:xfrm rot="16200000">
            <a:off x="-267067" y="2490565"/>
            <a:ext cx="2413244" cy="858574"/>
          </a:xfrm>
          <a:prstGeom prst="roundRect">
            <a:avLst/>
          </a:prstGeom>
          <a:ln w="76200"/>
        </xdr:spPr>
        <xdr:style>
          <a:lnRef idx="2">
            <a:schemeClr val="dk1"/>
          </a:lnRef>
          <a:fillRef idx="1">
            <a:schemeClr val="lt1"/>
          </a:fillRef>
          <a:effectRef idx="0">
            <a:schemeClr val="dk1"/>
          </a:effectRef>
          <a:fontRef idx="minor">
            <a:schemeClr val="dk1"/>
          </a:fontRef>
        </xdr:style>
        <xdr:txBody>
          <a:bodyPr wrap="square" rtlCol="0" anchor="ct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fr-FR" sz="3600" b="1"/>
              <a:t>GRADINS</a:t>
            </a:r>
          </a:p>
        </xdr:txBody>
      </xdr:sp>
      <xdr:sp macro="" textlink="">
        <xdr:nvSpPr>
          <xdr:cNvPr id="47" name="Rectangle à coins arrondis 46">
            <a:extLst>
              <a:ext uri="{FF2B5EF4-FFF2-40B4-BE49-F238E27FC236}">
                <a16:creationId xmlns:a16="http://schemas.microsoft.com/office/drawing/2014/main" id="{00000000-0008-0000-0300-00002F000000}"/>
              </a:ext>
            </a:extLst>
          </xdr:cNvPr>
          <xdr:cNvSpPr/>
        </xdr:nvSpPr>
        <xdr:spPr>
          <a:xfrm rot="5400000">
            <a:off x="7156587" y="2649331"/>
            <a:ext cx="2095712" cy="858574"/>
          </a:xfrm>
          <a:prstGeom prst="roundRect">
            <a:avLst/>
          </a:prstGeom>
          <a:ln w="76200"/>
        </xdr:spPr>
        <xdr:style>
          <a:lnRef idx="2">
            <a:schemeClr val="dk1"/>
          </a:lnRef>
          <a:fillRef idx="1">
            <a:schemeClr val="lt1"/>
          </a:fillRef>
          <a:effectRef idx="0">
            <a:schemeClr val="dk1"/>
          </a:effectRef>
          <a:fontRef idx="minor">
            <a:schemeClr val="dk1"/>
          </a:fontRef>
        </xdr:style>
        <xdr:txBody>
          <a:bodyPr wrap="square" rtlCol="0" anchor="ct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r>
              <a:rPr lang="fr-FR" sz="3600" b="1"/>
              <a:t>GRADINS</a:t>
            </a:r>
          </a:p>
        </xdr:txBody>
      </xdr:sp>
      <xdr:sp macro="" textlink="">
        <xdr:nvSpPr>
          <xdr:cNvPr id="48" name="Rectangle 47">
            <a:extLst>
              <a:ext uri="{FF2B5EF4-FFF2-40B4-BE49-F238E27FC236}">
                <a16:creationId xmlns:a16="http://schemas.microsoft.com/office/drawing/2014/main" id="{00000000-0008-0000-0300-000030000000}"/>
              </a:ext>
            </a:extLst>
          </xdr:cNvPr>
          <xdr:cNvSpPr/>
        </xdr:nvSpPr>
        <xdr:spPr>
          <a:xfrm>
            <a:off x="510267" y="672309"/>
            <a:ext cx="8123464" cy="5845511"/>
          </a:xfrm>
          <a:prstGeom prst="rect">
            <a:avLst/>
          </a:prstGeom>
          <a:noFill/>
          <a:ln w="76200"/>
        </xdr:spPr>
        <xdr:style>
          <a:lnRef idx="2">
            <a:schemeClr val="dk1"/>
          </a:lnRef>
          <a:fillRef idx="1">
            <a:schemeClr val="lt1"/>
          </a:fillRef>
          <a:effectRef idx="0">
            <a:schemeClr val="dk1"/>
          </a:effectRef>
          <a:fontRef idx="minor">
            <a:schemeClr val="dk1"/>
          </a:fontRef>
        </xdr:style>
        <xdr:txBody>
          <a:bodyPr wrap="square" rtlCol="0" anchor="ctr"/>
          <a:lstStyle>
            <a:defPPr>
              <a:defRPr lang="fr-FR"/>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a:endParaRPr lang="fr-FR" sz="3600" b="1"/>
          </a:p>
        </xdr:txBody>
      </xdr:sp>
      <xdr:sp macro="" textlink="">
        <xdr:nvSpPr>
          <xdr:cNvPr id="49" name="Rectangle 48">
            <a:extLst>
              <a:ext uri="{FF2B5EF4-FFF2-40B4-BE49-F238E27FC236}">
                <a16:creationId xmlns:a16="http://schemas.microsoft.com/office/drawing/2014/main" id="{00000000-0008-0000-0300-000031000000}"/>
              </a:ext>
            </a:extLst>
          </xdr:cNvPr>
          <xdr:cNvSpPr/>
        </xdr:nvSpPr>
        <xdr:spPr>
          <a:xfrm>
            <a:off x="3608198" y="340178"/>
            <a:ext cx="1445701" cy="572575"/>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600" b="1">
                <a:solidFill>
                  <a:srgbClr val="00B0F0"/>
                </a:solidFill>
              </a:rPr>
              <a:t>Entrée</a:t>
            </a:r>
          </a:p>
        </xdr:txBody>
      </xdr:sp>
      <xdr:cxnSp macro="">
        <xdr:nvCxnSpPr>
          <xdr:cNvPr id="50" name="Connecteur droit 49">
            <a:extLst>
              <a:ext uri="{FF2B5EF4-FFF2-40B4-BE49-F238E27FC236}">
                <a16:creationId xmlns:a16="http://schemas.microsoft.com/office/drawing/2014/main" id="{00000000-0008-0000-0300-000032000000}"/>
              </a:ext>
            </a:extLst>
          </xdr:cNvPr>
          <xdr:cNvCxnSpPr/>
        </xdr:nvCxnSpPr>
        <xdr:spPr>
          <a:xfrm>
            <a:off x="1818282" y="871588"/>
            <a:ext cx="2340659" cy="0"/>
          </a:xfrm>
          <a:prstGeom prst="line">
            <a:avLst/>
          </a:prstGeom>
          <a:ln w="76200"/>
        </xdr:spPr>
        <xdr:style>
          <a:lnRef idx="1">
            <a:schemeClr val="accent1"/>
          </a:lnRef>
          <a:fillRef idx="0">
            <a:schemeClr val="accent1"/>
          </a:fillRef>
          <a:effectRef idx="0">
            <a:schemeClr val="accent1"/>
          </a:effectRef>
          <a:fontRef idx="minor">
            <a:schemeClr val="tx1"/>
          </a:fontRef>
        </xdr:style>
      </xdr:cxnSp>
      <xdr:cxnSp macro="">
        <xdr:nvCxnSpPr>
          <xdr:cNvPr id="51" name="Connecteur droit 50">
            <a:extLst>
              <a:ext uri="{FF2B5EF4-FFF2-40B4-BE49-F238E27FC236}">
                <a16:creationId xmlns:a16="http://schemas.microsoft.com/office/drawing/2014/main" id="{00000000-0008-0000-0300-000033000000}"/>
              </a:ext>
            </a:extLst>
          </xdr:cNvPr>
          <xdr:cNvCxnSpPr/>
        </xdr:nvCxnSpPr>
        <xdr:spPr>
          <a:xfrm>
            <a:off x="1818282" y="871588"/>
            <a:ext cx="0" cy="4583412"/>
          </a:xfrm>
          <a:prstGeom prst="line">
            <a:avLst/>
          </a:prstGeom>
          <a:ln w="76200"/>
        </xdr:spPr>
        <xdr:style>
          <a:lnRef idx="1">
            <a:schemeClr val="accent1"/>
          </a:lnRef>
          <a:fillRef idx="0">
            <a:schemeClr val="accent1"/>
          </a:fillRef>
          <a:effectRef idx="0">
            <a:schemeClr val="accent1"/>
          </a:effectRef>
          <a:fontRef idx="minor">
            <a:schemeClr val="tx1"/>
          </a:fontRef>
        </xdr:style>
      </xdr:cxnSp>
      <xdr:cxnSp macro="">
        <xdr:nvCxnSpPr>
          <xdr:cNvPr id="52" name="Connecteur droit 51">
            <a:extLst>
              <a:ext uri="{FF2B5EF4-FFF2-40B4-BE49-F238E27FC236}">
                <a16:creationId xmlns:a16="http://schemas.microsoft.com/office/drawing/2014/main" id="{00000000-0008-0000-0300-000034000000}"/>
              </a:ext>
            </a:extLst>
          </xdr:cNvPr>
          <xdr:cNvCxnSpPr/>
        </xdr:nvCxnSpPr>
        <xdr:spPr>
          <a:xfrm>
            <a:off x="1818282" y="5455000"/>
            <a:ext cx="2753717" cy="0"/>
          </a:xfrm>
          <a:prstGeom prst="line">
            <a:avLst/>
          </a:prstGeom>
          <a:ln w="76200"/>
        </xdr:spPr>
        <xdr:style>
          <a:lnRef idx="1">
            <a:schemeClr val="accent1"/>
          </a:lnRef>
          <a:fillRef idx="0">
            <a:schemeClr val="accent1"/>
          </a:fillRef>
          <a:effectRef idx="0">
            <a:schemeClr val="accent1"/>
          </a:effectRef>
          <a:fontRef idx="minor">
            <a:schemeClr val="tx1"/>
          </a:fontRef>
        </xdr:style>
      </xdr:cxnSp>
      <xdr:sp macro="" textlink="">
        <xdr:nvSpPr>
          <xdr:cNvPr id="53" name="Triangle isocèle 52">
            <a:extLst>
              <a:ext uri="{FF2B5EF4-FFF2-40B4-BE49-F238E27FC236}">
                <a16:creationId xmlns:a16="http://schemas.microsoft.com/office/drawing/2014/main" id="{00000000-0008-0000-0300-000035000000}"/>
              </a:ext>
            </a:extLst>
          </xdr:cNvPr>
          <xdr:cNvSpPr/>
        </xdr:nvSpPr>
        <xdr:spPr>
          <a:xfrm rot="10800000">
            <a:off x="4365470" y="5654279"/>
            <a:ext cx="413057" cy="398558"/>
          </a:xfrm>
          <a:prstGeom prst="triangle">
            <a:avLst/>
          </a:prstGeom>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fr-FR"/>
          </a:p>
        </xdr:txBody>
      </xdr:sp>
      <xdr:cxnSp macro="">
        <xdr:nvCxnSpPr>
          <xdr:cNvPr id="54" name="Connecteur droit 53">
            <a:extLst>
              <a:ext uri="{FF2B5EF4-FFF2-40B4-BE49-F238E27FC236}">
                <a16:creationId xmlns:a16="http://schemas.microsoft.com/office/drawing/2014/main" id="{00000000-0008-0000-0300-000036000000}"/>
              </a:ext>
            </a:extLst>
          </xdr:cNvPr>
          <xdr:cNvCxnSpPr/>
        </xdr:nvCxnSpPr>
        <xdr:spPr>
          <a:xfrm>
            <a:off x="4571999" y="5455000"/>
            <a:ext cx="0" cy="199279"/>
          </a:xfrm>
          <a:prstGeom prst="line">
            <a:avLst/>
          </a:prstGeom>
          <a:ln w="76200"/>
        </xdr:spPr>
        <xdr:style>
          <a:lnRef idx="1">
            <a:schemeClr val="accent1"/>
          </a:lnRef>
          <a:fillRef idx="0">
            <a:schemeClr val="accent1"/>
          </a:fillRef>
          <a:effectRef idx="0">
            <a:schemeClr val="accent1"/>
          </a:effectRef>
          <a:fontRef idx="minor">
            <a:schemeClr val="tx1"/>
          </a:fontRef>
        </xdr:style>
      </xdr:cxnSp>
      <xdr:pic>
        <xdr:nvPicPr>
          <xdr:cNvPr id="55" name="Picture 2" descr="Résultat de recherche d'images pour &quot;accès interdit&quot;">
            <a:extLst>
              <a:ext uri="{FF2B5EF4-FFF2-40B4-BE49-F238E27FC236}">
                <a16:creationId xmlns:a16="http://schemas.microsoft.com/office/drawing/2014/main" id="{00000000-0008-0000-0300-000037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98696" y="5322147"/>
            <a:ext cx="550743" cy="531410"/>
          </a:xfrm>
          <a:prstGeom prst="rect">
            <a:avLst/>
          </a:prstGeom>
          <a:noFill/>
        </xdr:spPr>
      </xdr:pic>
      <xdr:pic>
        <xdr:nvPicPr>
          <xdr:cNvPr id="56" name="Picture 2" descr="Résultat de recherche d'images pour &quot;accès interdit&quot;">
            <a:extLst>
              <a:ext uri="{FF2B5EF4-FFF2-40B4-BE49-F238E27FC236}">
                <a16:creationId xmlns:a16="http://schemas.microsoft.com/office/drawing/2014/main" id="{00000000-0008-0000-0300-000038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463401" y="5322147"/>
            <a:ext cx="550743" cy="531410"/>
          </a:xfrm>
          <a:prstGeom prst="rect">
            <a:avLst/>
          </a:prstGeom>
          <a:noFill/>
        </xdr:spPr>
      </xdr:pic>
      <xdr:sp macro="" textlink="">
        <xdr:nvSpPr>
          <xdr:cNvPr id="57" name="Rectangle 56">
            <a:extLst>
              <a:ext uri="{FF2B5EF4-FFF2-40B4-BE49-F238E27FC236}">
                <a16:creationId xmlns:a16="http://schemas.microsoft.com/office/drawing/2014/main" id="{00000000-0008-0000-0300-000039000000}"/>
              </a:ext>
            </a:extLst>
          </xdr:cNvPr>
          <xdr:cNvSpPr/>
        </xdr:nvSpPr>
        <xdr:spPr>
          <a:xfrm>
            <a:off x="1700274" y="5848074"/>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3</a:t>
            </a:r>
          </a:p>
        </xdr:txBody>
      </xdr:sp>
      <xdr:sp macro="" textlink="">
        <xdr:nvSpPr>
          <xdr:cNvPr id="58" name="Rectangle 57">
            <a:extLst>
              <a:ext uri="{FF2B5EF4-FFF2-40B4-BE49-F238E27FC236}">
                <a16:creationId xmlns:a16="http://schemas.microsoft.com/office/drawing/2014/main" id="{00000000-0008-0000-0300-00003A000000}"/>
              </a:ext>
            </a:extLst>
          </xdr:cNvPr>
          <xdr:cNvSpPr/>
        </xdr:nvSpPr>
        <xdr:spPr>
          <a:xfrm>
            <a:off x="3212442" y="5853558"/>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9</a:t>
            </a:r>
          </a:p>
        </xdr:txBody>
      </xdr:sp>
      <xdr:sp macro="" textlink="">
        <xdr:nvSpPr>
          <xdr:cNvPr id="88" name="Rectangle 87">
            <a:extLst>
              <a:ext uri="{FF2B5EF4-FFF2-40B4-BE49-F238E27FC236}">
                <a16:creationId xmlns:a16="http://schemas.microsoft.com/office/drawing/2014/main" id="{00000000-0008-0000-0300-000058000000}"/>
              </a:ext>
            </a:extLst>
          </xdr:cNvPr>
          <xdr:cNvSpPr/>
        </xdr:nvSpPr>
        <xdr:spPr>
          <a:xfrm>
            <a:off x="2204330" y="5853558"/>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5</a:t>
            </a:r>
          </a:p>
        </xdr:txBody>
      </xdr:sp>
      <xdr:sp macro="" textlink="">
        <xdr:nvSpPr>
          <xdr:cNvPr id="89" name="Rectangle 88">
            <a:extLst>
              <a:ext uri="{FF2B5EF4-FFF2-40B4-BE49-F238E27FC236}">
                <a16:creationId xmlns:a16="http://schemas.microsoft.com/office/drawing/2014/main" id="{00000000-0008-0000-0300-000059000000}"/>
              </a:ext>
            </a:extLst>
          </xdr:cNvPr>
          <xdr:cNvSpPr/>
        </xdr:nvSpPr>
        <xdr:spPr>
          <a:xfrm>
            <a:off x="2708386" y="5853558"/>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3200" b="1"/>
              <a:t>7</a:t>
            </a:r>
          </a:p>
        </xdr:txBody>
      </xdr:sp>
      <xdr:sp macro="" textlink="">
        <xdr:nvSpPr>
          <xdr:cNvPr id="90" name="Rectangle 89">
            <a:extLst>
              <a:ext uri="{FF2B5EF4-FFF2-40B4-BE49-F238E27FC236}">
                <a16:creationId xmlns:a16="http://schemas.microsoft.com/office/drawing/2014/main" id="{00000000-0008-0000-0300-00005A000000}"/>
              </a:ext>
            </a:extLst>
          </xdr:cNvPr>
          <xdr:cNvSpPr/>
        </xdr:nvSpPr>
        <xdr:spPr>
          <a:xfrm>
            <a:off x="3716498" y="5853558"/>
            <a:ext cx="537002" cy="63506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fr-FR"/>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fr-FR" sz="2400" b="1"/>
              <a:t>11</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127000</xdr:colOff>
      <xdr:row>3</xdr:row>
      <xdr:rowOff>285750</xdr:rowOff>
    </xdr:from>
    <xdr:to>
      <xdr:col>1</xdr:col>
      <xdr:colOff>1586456</xdr:colOff>
      <xdr:row>4</xdr:row>
      <xdr:rowOff>293159</xdr:rowOff>
    </xdr:to>
    <xdr:pic>
      <xdr:nvPicPr>
        <xdr:cNvPr id="2" name="Image 1">
          <a:extLst>
            <a:ext uri="{FF2B5EF4-FFF2-40B4-BE49-F238E27FC236}">
              <a16:creationId xmlns:a16="http://schemas.microsoft.com/office/drawing/2014/main" id="{B19D179F-6EBE-496C-B38C-FDBA7B77B6A3}"/>
            </a:ext>
          </a:extLst>
        </xdr:cNvPr>
        <xdr:cNvPicPr>
          <a:picLocks noChangeAspect="1"/>
        </xdr:cNvPicPr>
      </xdr:nvPicPr>
      <xdr:blipFill>
        <a:blip xmlns:r="http://schemas.openxmlformats.org/officeDocument/2006/relationships" r:embed="rId1"/>
        <a:stretch>
          <a:fillRect/>
        </a:stretch>
      </xdr:blipFill>
      <xdr:spPr>
        <a:xfrm>
          <a:off x="1608667" y="1301750"/>
          <a:ext cx="1459456" cy="525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105833</xdr:colOff>
      <xdr:row>3</xdr:row>
      <xdr:rowOff>317499</xdr:rowOff>
    </xdr:from>
    <xdr:to>
      <xdr:col>1</xdr:col>
      <xdr:colOff>1566333</xdr:colOff>
      <xdr:row>4</xdr:row>
      <xdr:rowOff>322975</xdr:rowOff>
    </xdr:to>
    <xdr:pic>
      <xdr:nvPicPr>
        <xdr:cNvPr id="2" name="Image 1">
          <a:extLst>
            <a:ext uri="{FF2B5EF4-FFF2-40B4-BE49-F238E27FC236}">
              <a16:creationId xmlns:a16="http://schemas.microsoft.com/office/drawing/2014/main" id="{471678E8-631C-439D-8760-A96B7E5C6A7A}"/>
            </a:ext>
          </a:extLst>
        </xdr:cNvPr>
        <xdr:cNvPicPr>
          <a:picLocks noChangeAspect="1"/>
        </xdr:cNvPicPr>
      </xdr:nvPicPr>
      <xdr:blipFill>
        <a:blip xmlns:r="http://schemas.openxmlformats.org/officeDocument/2006/relationships" r:embed="rId1"/>
        <a:stretch>
          <a:fillRect/>
        </a:stretch>
      </xdr:blipFill>
      <xdr:spPr>
        <a:xfrm>
          <a:off x="1068916" y="1333499"/>
          <a:ext cx="1460500" cy="52405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95250</xdr:colOff>
      <xdr:row>3</xdr:row>
      <xdr:rowOff>359833</xdr:rowOff>
    </xdr:from>
    <xdr:to>
      <xdr:col>1</xdr:col>
      <xdr:colOff>1325179</xdr:colOff>
      <xdr:row>4</xdr:row>
      <xdr:rowOff>282575</xdr:rowOff>
    </xdr:to>
    <xdr:pic>
      <xdr:nvPicPr>
        <xdr:cNvPr id="2" name="Image 1">
          <a:extLst>
            <a:ext uri="{FF2B5EF4-FFF2-40B4-BE49-F238E27FC236}">
              <a16:creationId xmlns:a16="http://schemas.microsoft.com/office/drawing/2014/main" id="{3C534BED-2852-4542-A8B6-8DBA8F6F2F82}"/>
            </a:ext>
          </a:extLst>
        </xdr:cNvPr>
        <xdr:cNvPicPr>
          <a:picLocks noChangeAspect="1"/>
        </xdr:cNvPicPr>
      </xdr:nvPicPr>
      <xdr:blipFill>
        <a:blip xmlns:r="http://schemas.openxmlformats.org/officeDocument/2006/relationships" r:embed="rId1"/>
        <a:stretch>
          <a:fillRect/>
        </a:stretch>
      </xdr:blipFill>
      <xdr:spPr>
        <a:xfrm>
          <a:off x="1513417" y="1375833"/>
          <a:ext cx="1229929" cy="4413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52916</xdr:colOff>
      <xdr:row>3</xdr:row>
      <xdr:rowOff>264584</xdr:rowOff>
    </xdr:from>
    <xdr:to>
      <xdr:col>1</xdr:col>
      <xdr:colOff>1459814</xdr:colOff>
      <xdr:row>4</xdr:row>
      <xdr:rowOff>250826</xdr:rowOff>
    </xdr:to>
    <xdr:pic>
      <xdr:nvPicPr>
        <xdr:cNvPr id="2" name="Image 1">
          <a:extLst>
            <a:ext uri="{FF2B5EF4-FFF2-40B4-BE49-F238E27FC236}">
              <a16:creationId xmlns:a16="http://schemas.microsoft.com/office/drawing/2014/main" id="{658D449F-6F2C-47E2-8FA5-88C8ABB1C295}"/>
            </a:ext>
          </a:extLst>
        </xdr:cNvPr>
        <xdr:cNvPicPr>
          <a:picLocks noChangeAspect="1"/>
        </xdr:cNvPicPr>
      </xdr:nvPicPr>
      <xdr:blipFill>
        <a:blip xmlns:r="http://schemas.openxmlformats.org/officeDocument/2006/relationships" r:embed="rId1"/>
        <a:stretch>
          <a:fillRect/>
        </a:stretch>
      </xdr:blipFill>
      <xdr:spPr>
        <a:xfrm>
          <a:off x="1650999" y="1280584"/>
          <a:ext cx="1406898" cy="5048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61240</xdr:colOff>
      <xdr:row>4</xdr:row>
      <xdr:rowOff>306917</xdr:rowOff>
    </xdr:from>
    <xdr:to>
      <xdr:col>2</xdr:col>
      <xdr:colOff>83979</xdr:colOff>
      <xdr:row>5</xdr:row>
      <xdr:rowOff>240242</xdr:rowOff>
    </xdr:to>
    <xdr:pic>
      <xdr:nvPicPr>
        <xdr:cNvPr id="2" name="Image 1">
          <a:extLst>
            <a:ext uri="{FF2B5EF4-FFF2-40B4-BE49-F238E27FC236}">
              <a16:creationId xmlns:a16="http://schemas.microsoft.com/office/drawing/2014/main" id="{5BAF34B7-4E83-4CBB-83BD-55F3E2DB57E5}"/>
            </a:ext>
          </a:extLst>
        </xdr:cNvPr>
        <xdr:cNvPicPr>
          <a:picLocks noChangeAspect="1"/>
        </xdr:cNvPicPr>
      </xdr:nvPicPr>
      <xdr:blipFill>
        <a:blip xmlns:r="http://schemas.openxmlformats.org/officeDocument/2006/relationships" r:embed="rId1"/>
        <a:stretch>
          <a:fillRect/>
        </a:stretch>
      </xdr:blipFill>
      <xdr:spPr>
        <a:xfrm>
          <a:off x="1860407" y="1460500"/>
          <a:ext cx="1377405" cy="494242"/>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47625</xdr:colOff>
      <xdr:row>0</xdr:row>
      <xdr:rowOff>190504</xdr:rowOff>
    </xdr:from>
    <xdr:to>
      <xdr:col>1</xdr:col>
      <xdr:colOff>128866</xdr:colOff>
      <xdr:row>1</xdr:row>
      <xdr:rowOff>1095378</xdr:rowOff>
    </xdr:to>
    <xdr:pic>
      <xdr:nvPicPr>
        <xdr:cNvPr id="2" name="Imag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cstate="print">
          <a:clrChange>
            <a:clrFrom>
              <a:srgbClr val="FFFFFF"/>
            </a:clrFrom>
            <a:clrTo>
              <a:srgbClr val="FFFFFF">
                <a:alpha val="0"/>
              </a:srgbClr>
            </a:clrTo>
          </a:clrChange>
        </a:blip>
        <a:srcRect l="1942"/>
        <a:stretch/>
      </xdr:blipFill>
      <xdr:spPr>
        <a:xfrm>
          <a:off x="47625" y="190504"/>
          <a:ext cx="8415616" cy="6024562"/>
        </a:xfrm>
        <a:prstGeom prst="rect">
          <a:avLst/>
        </a:prstGeom>
      </xdr:spPr>
    </xdr:pic>
    <xdr:clientData/>
  </xdr:twoCellAnchor>
  <xdr:oneCellAnchor>
    <xdr:from>
      <xdr:col>1</xdr:col>
      <xdr:colOff>63498</xdr:colOff>
      <xdr:row>0</xdr:row>
      <xdr:rowOff>158754</xdr:rowOff>
    </xdr:from>
    <xdr:ext cx="8582304" cy="6024562"/>
    <xdr:pic>
      <xdr:nvPicPr>
        <xdr:cNvPr id="59" name="Image 58">
          <a:extLst>
            <a:ext uri="{FF2B5EF4-FFF2-40B4-BE49-F238E27FC236}">
              <a16:creationId xmlns:a16="http://schemas.microsoft.com/office/drawing/2014/main" id="{00000000-0008-0000-0200-00003B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blip>
        <a:stretch>
          <a:fillRect/>
        </a:stretch>
      </xdr:blipFill>
      <xdr:spPr>
        <a:xfrm>
          <a:off x="8810623" y="158754"/>
          <a:ext cx="8582304" cy="6024562"/>
        </a:xfrm>
        <a:prstGeom prst="rect">
          <a:avLst/>
        </a:prstGeom>
      </xdr:spPr>
    </xdr:pic>
    <xdr:clientData/>
  </xdr:oneCellAnchor>
  <xdr:twoCellAnchor editAs="oneCell">
    <xdr:from>
      <xdr:col>0</xdr:col>
      <xdr:colOff>71439</xdr:colOff>
      <xdr:row>2</xdr:row>
      <xdr:rowOff>261943</xdr:rowOff>
    </xdr:from>
    <xdr:to>
      <xdr:col>1</xdr:col>
      <xdr:colOff>750</xdr:colOff>
      <xdr:row>3</xdr:row>
      <xdr:rowOff>1071568</xdr:rowOff>
    </xdr:to>
    <xdr:pic>
      <xdr:nvPicPr>
        <xdr:cNvPr id="3" name="Imag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cstate="print"/>
        <a:stretch>
          <a:fillRect/>
        </a:stretch>
      </xdr:blipFill>
      <xdr:spPr>
        <a:xfrm>
          <a:off x="71439" y="6619881"/>
          <a:ext cx="8263686" cy="5929312"/>
        </a:xfrm>
        <a:prstGeom prst="rect">
          <a:avLst/>
        </a:prstGeom>
      </xdr:spPr>
    </xdr:pic>
    <xdr:clientData/>
  </xdr:twoCellAnchor>
  <xdr:oneCellAnchor>
    <xdr:from>
      <xdr:col>1</xdr:col>
      <xdr:colOff>230189</xdr:colOff>
      <xdr:row>2</xdr:row>
      <xdr:rowOff>246068</xdr:rowOff>
    </xdr:from>
    <xdr:ext cx="8263686" cy="5929312"/>
    <xdr:pic>
      <xdr:nvPicPr>
        <xdr:cNvPr id="61" name="Image 60">
          <a:extLst>
            <a:ext uri="{FF2B5EF4-FFF2-40B4-BE49-F238E27FC236}">
              <a16:creationId xmlns:a16="http://schemas.microsoft.com/office/drawing/2014/main" id="{00000000-0008-0000-0200-00003D000000}"/>
            </a:ext>
          </a:extLst>
        </xdr:cNvPr>
        <xdr:cNvPicPr>
          <a:picLocks noChangeAspect="1"/>
        </xdr:cNvPicPr>
      </xdr:nvPicPr>
      <xdr:blipFill>
        <a:blip xmlns:r="http://schemas.openxmlformats.org/officeDocument/2006/relationships" r:embed="rId2" cstate="print"/>
        <a:stretch>
          <a:fillRect/>
        </a:stretch>
      </xdr:blipFill>
      <xdr:spPr>
        <a:xfrm>
          <a:off x="8977314" y="6596068"/>
          <a:ext cx="8263686" cy="5929312"/>
        </a:xfrm>
        <a:prstGeom prst="rect">
          <a:avLst/>
        </a:prstGeom>
      </xdr:spPr>
    </xdr:pic>
    <xdr:clientData/>
  </xdr:oneCellAnchor>
  <xdr:twoCellAnchor editAs="oneCell">
    <xdr:from>
      <xdr:col>1</xdr:col>
      <xdr:colOff>3812345</xdr:colOff>
      <xdr:row>0</xdr:row>
      <xdr:rowOff>3273858</xdr:rowOff>
    </xdr:from>
    <xdr:to>
      <xdr:col>1</xdr:col>
      <xdr:colOff>4864101</xdr:colOff>
      <xdr:row>0</xdr:row>
      <xdr:rowOff>3651250</xdr:rowOff>
    </xdr:to>
    <xdr:pic>
      <xdr:nvPicPr>
        <xdr:cNvPr id="6" name="Image 5">
          <a:extLst>
            <a:ext uri="{FF2B5EF4-FFF2-40B4-BE49-F238E27FC236}">
              <a16:creationId xmlns:a16="http://schemas.microsoft.com/office/drawing/2014/main" id="{6A9416AD-F444-4941-B0A4-A97D3A2DC5CE}"/>
            </a:ext>
          </a:extLst>
        </xdr:cNvPr>
        <xdr:cNvPicPr>
          <a:picLocks noChangeAspect="1"/>
        </xdr:cNvPicPr>
      </xdr:nvPicPr>
      <xdr:blipFill>
        <a:blip xmlns:r="http://schemas.openxmlformats.org/officeDocument/2006/relationships" r:embed="rId3"/>
        <a:stretch>
          <a:fillRect/>
        </a:stretch>
      </xdr:blipFill>
      <xdr:spPr>
        <a:xfrm>
          <a:off x="12562645" y="3273858"/>
          <a:ext cx="1051756" cy="377392"/>
        </a:xfrm>
        <a:prstGeom prst="rect">
          <a:avLst/>
        </a:prstGeom>
      </xdr:spPr>
    </xdr:pic>
    <xdr:clientData/>
  </xdr:twoCellAnchor>
  <xdr:twoCellAnchor editAs="oneCell">
    <xdr:from>
      <xdr:col>0</xdr:col>
      <xdr:colOff>3795157</xdr:colOff>
      <xdr:row>0</xdr:row>
      <xdr:rowOff>3314700</xdr:rowOff>
    </xdr:from>
    <xdr:to>
      <xdr:col>0</xdr:col>
      <xdr:colOff>5060491</xdr:colOff>
      <xdr:row>0</xdr:row>
      <xdr:rowOff>3768729</xdr:rowOff>
    </xdr:to>
    <xdr:pic>
      <xdr:nvPicPr>
        <xdr:cNvPr id="7" name="Image 6">
          <a:extLst>
            <a:ext uri="{FF2B5EF4-FFF2-40B4-BE49-F238E27FC236}">
              <a16:creationId xmlns:a16="http://schemas.microsoft.com/office/drawing/2014/main" id="{E3F2F1B8-3E6C-4FE7-8CD1-ACC3D9F658F7}"/>
            </a:ext>
          </a:extLst>
        </xdr:cNvPr>
        <xdr:cNvPicPr>
          <a:picLocks noChangeAspect="1"/>
        </xdr:cNvPicPr>
      </xdr:nvPicPr>
      <xdr:blipFill>
        <a:blip xmlns:r="http://schemas.openxmlformats.org/officeDocument/2006/relationships" r:embed="rId3"/>
        <a:stretch>
          <a:fillRect/>
        </a:stretch>
      </xdr:blipFill>
      <xdr:spPr>
        <a:xfrm>
          <a:off x="3795157" y="3314700"/>
          <a:ext cx="1265334" cy="454029"/>
        </a:xfrm>
        <a:prstGeom prst="rect">
          <a:avLst/>
        </a:prstGeom>
      </xdr:spPr>
    </xdr:pic>
    <xdr:clientData/>
  </xdr:twoCellAnchor>
  <xdr:twoCellAnchor editAs="oneCell">
    <xdr:from>
      <xdr:col>0</xdr:col>
      <xdr:colOff>3856039</xdr:colOff>
      <xdr:row>2</xdr:row>
      <xdr:rowOff>2720981</xdr:rowOff>
    </xdr:from>
    <xdr:to>
      <xdr:col>0</xdr:col>
      <xdr:colOff>5050558</xdr:colOff>
      <xdr:row>2</xdr:row>
      <xdr:rowOff>3149600</xdr:rowOff>
    </xdr:to>
    <xdr:pic>
      <xdr:nvPicPr>
        <xdr:cNvPr id="8" name="Image 7">
          <a:extLst>
            <a:ext uri="{FF2B5EF4-FFF2-40B4-BE49-F238E27FC236}">
              <a16:creationId xmlns:a16="http://schemas.microsoft.com/office/drawing/2014/main" id="{8F49BC05-5AC4-4CFA-BB5A-E0803A333BE5}"/>
            </a:ext>
          </a:extLst>
        </xdr:cNvPr>
        <xdr:cNvPicPr>
          <a:picLocks noChangeAspect="1"/>
        </xdr:cNvPicPr>
      </xdr:nvPicPr>
      <xdr:blipFill>
        <a:blip xmlns:r="http://schemas.openxmlformats.org/officeDocument/2006/relationships" r:embed="rId3"/>
        <a:stretch>
          <a:fillRect/>
        </a:stretch>
      </xdr:blipFill>
      <xdr:spPr>
        <a:xfrm>
          <a:off x="3856039" y="9083681"/>
          <a:ext cx="1194519" cy="428619"/>
        </a:xfrm>
        <a:prstGeom prst="rect">
          <a:avLst/>
        </a:prstGeom>
      </xdr:spPr>
    </xdr:pic>
    <xdr:clientData/>
  </xdr:twoCellAnchor>
  <xdr:twoCellAnchor editAs="oneCell">
    <xdr:from>
      <xdr:col>1</xdr:col>
      <xdr:colOff>3821114</xdr:colOff>
      <xdr:row>2</xdr:row>
      <xdr:rowOff>2717799</xdr:rowOff>
    </xdr:from>
    <xdr:to>
      <xdr:col>1</xdr:col>
      <xdr:colOff>4910913</xdr:colOff>
      <xdr:row>2</xdr:row>
      <xdr:rowOff>3108842</xdr:rowOff>
    </xdr:to>
    <xdr:pic>
      <xdr:nvPicPr>
        <xdr:cNvPr id="9" name="Image 8">
          <a:extLst>
            <a:ext uri="{FF2B5EF4-FFF2-40B4-BE49-F238E27FC236}">
              <a16:creationId xmlns:a16="http://schemas.microsoft.com/office/drawing/2014/main" id="{2BC358E1-5E73-4573-BED5-C4B394883DB6}"/>
            </a:ext>
          </a:extLst>
        </xdr:cNvPr>
        <xdr:cNvPicPr>
          <a:picLocks noChangeAspect="1"/>
        </xdr:cNvPicPr>
      </xdr:nvPicPr>
      <xdr:blipFill>
        <a:blip xmlns:r="http://schemas.openxmlformats.org/officeDocument/2006/relationships" r:embed="rId3"/>
        <a:stretch>
          <a:fillRect/>
        </a:stretch>
      </xdr:blipFill>
      <xdr:spPr>
        <a:xfrm>
          <a:off x="12571414" y="9080499"/>
          <a:ext cx="1089799" cy="391043"/>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R72"/>
  <sheetViews>
    <sheetView showGridLines="0" tabSelected="1" zoomScaleNormal="100" workbookViewId="0">
      <selection activeCell="A10" sqref="A10:L10"/>
    </sheetView>
  </sheetViews>
  <sheetFormatPr baseColWidth="10" defaultColWidth="5" defaultRowHeight="12" x14ac:dyDescent="0.35"/>
  <cols>
    <col min="1" max="24" width="3.90625" style="2" customWidth="1"/>
    <col min="25" max="49" width="2.7265625" style="2" customWidth="1"/>
    <col min="50" max="16384" width="5" style="2"/>
  </cols>
  <sheetData>
    <row r="1" spans="1:70" ht="9.75" customHeight="1" x14ac:dyDescent="0.35"/>
    <row r="2" spans="1:70" s="18" customFormat="1" ht="9.75" customHeight="1" x14ac:dyDescent="0.35"/>
    <row r="3" spans="1:70" s="18" customFormat="1" ht="36" customHeight="1" x14ac:dyDescent="0.35"/>
    <row r="4" spans="1:70" s="4" customFormat="1" ht="30" customHeight="1" x14ac:dyDescent="0.35">
      <c r="A4" s="87" t="s">
        <v>58</v>
      </c>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AN4" s="87"/>
      <c r="AO4" s="87"/>
      <c r="AP4" s="87"/>
      <c r="AQ4" s="87"/>
      <c r="AR4" s="87"/>
      <c r="AS4" s="87"/>
      <c r="AT4" s="87"/>
      <c r="AU4" s="87"/>
      <c r="AV4" s="87"/>
      <c r="AW4" s="87"/>
      <c r="AX4" s="54"/>
      <c r="AY4" s="54"/>
      <c r="AZ4" s="54"/>
    </row>
    <row r="5" spans="1:70" s="18" customFormat="1" ht="79" customHeight="1" x14ac:dyDescent="0.35">
      <c r="A5" s="66" t="s">
        <v>62</v>
      </c>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66"/>
      <c r="AP5" s="66"/>
      <c r="AQ5" s="66"/>
      <c r="AR5" s="66"/>
      <c r="AS5" s="66"/>
      <c r="AT5" s="66"/>
      <c r="AU5" s="66"/>
      <c r="AV5" s="66"/>
      <c r="AW5" s="66"/>
      <c r="AX5" s="54"/>
      <c r="AY5" s="54"/>
      <c r="AZ5" s="54"/>
    </row>
    <row r="6" spans="1:70" s="4" customFormat="1" ht="14.25" customHeight="1" thickBot="1" x14ac:dyDescent="0.4">
      <c r="AM6" s="15"/>
      <c r="AN6" s="15"/>
      <c r="AO6" s="15"/>
      <c r="AP6" s="15"/>
      <c r="AQ6" s="15"/>
      <c r="AR6" s="15"/>
      <c r="AS6" s="15"/>
      <c r="AT6" s="15"/>
      <c r="AU6" s="15"/>
      <c r="AV6" s="15"/>
      <c r="AW6" s="15"/>
      <c r="AX6" s="15"/>
      <c r="AY6" s="15"/>
    </row>
    <row r="7" spans="1:70" s="4" customFormat="1" ht="14.25" customHeight="1" thickBot="1" x14ac:dyDescent="0.4">
      <c r="A7" s="71" t="s">
        <v>46</v>
      </c>
      <c r="B7" s="72"/>
      <c r="C7" s="72"/>
      <c r="D7" s="72"/>
      <c r="E7" s="72"/>
      <c r="F7" s="72"/>
      <c r="G7" s="72"/>
      <c r="H7" s="72"/>
      <c r="I7" s="72"/>
      <c r="J7" s="72"/>
      <c r="K7" s="72"/>
      <c r="L7" s="72"/>
      <c r="M7" s="78" t="s">
        <v>63</v>
      </c>
      <c r="N7" s="78"/>
      <c r="O7" s="78"/>
      <c r="P7" s="78"/>
      <c r="Q7" s="78"/>
      <c r="R7" s="78"/>
      <c r="S7" s="78"/>
      <c r="T7" s="78"/>
      <c r="U7" s="78"/>
      <c r="V7" s="78"/>
      <c r="W7" s="78"/>
      <c r="X7" s="79"/>
      <c r="Z7" s="91" t="s">
        <v>59</v>
      </c>
      <c r="AA7" s="92"/>
      <c r="AB7" s="92"/>
      <c r="AC7" s="92"/>
      <c r="AD7" s="92"/>
      <c r="AE7" s="92"/>
      <c r="AF7" s="92"/>
      <c r="AG7" s="92"/>
      <c r="AH7" s="92"/>
      <c r="AI7" s="92"/>
      <c r="AJ7" s="92"/>
      <c r="AK7" s="92"/>
      <c r="AL7" s="92"/>
      <c r="AM7" s="92"/>
      <c r="AN7" s="92"/>
      <c r="AO7" s="92"/>
      <c r="AP7" s="92"/>
      <c r="AQ7" s="92"/>
      <c r="AR7" s="92"/>
      <c r="AS7" s="92"/>
      <c r="AT7" s="92"/>
      <c r="AU7" s="92"/>
      <c r="AV7" s="92"/>
      <c r="AW7" s="93"/>
    </row>
    <row r="8" spans="1:70" s="4" customFormat="1" ht="14.25" customHeight="1" x14ac:dyDescent="0.35">
      <c r="A8" s="84" t="s">
        <v>54</v>
      </c>
      <c r="B8" s="85"/>
      <c r="C8" s="85"/>
      <c r="D8" s="85"/>
      <c r="E8" s="85"/>
      <c r="F8" s="85"/>
      <c r="G8" s="85"/>
      <c r="H8" s="85"/>
      <c r="I8" s="85"/>
      <c r="J8" s="85"/>
      <c r="K8" s="85"/>
      <c r="L8" s="85"/>
      <c r="M8" s="99">
        <v>3.472222222222222E-3</v>
      </c>
      <c r="N8" s="99"/>
      <c r="O8" s="99"/>
      <c r="P8" s="99"/>
      <c r="Q8" s="99"/>
      <c r="R8" s="99"/>
      <c r="S8" s="99"/>
      <c r="T8" s="99"/>
      <c r="U8" s="99"/>
      <c r="V8" s="99"/>
      <c r="W8" s="99"/>
      <c r="X8" s="100"/>
      <c r="Y8" s="18" t="s">
        <v>41</v>
      </c>
      <c r="Z8" s="82" t="s">
        <v>51</v>
      </c>
      <c r="AA8" s="83"/>
      <c r="AB8" s="83"/>
      <c r="AC8" s="83"/>
      <c r="AD8" s="83"/>
      <c r="AE8" s="83"/>
      <c r="AF8" s="83"/>
      <c r="AG8" s="83"/>
      <c r="AH8" s="83"/>
      <c r="AI8" s="83"/>
      <c r="AJ8" s="83"/>
      <c r="AK8" s="83"/>
      <c r="AL8" s="80">
        <v>1</v>
      </c>
      <c r="AM8" s="80"/>
      <c r="AN8" s="80"/>
      <c r="AO8" s="80"/>
      <c r="AP8" s="80"/>
      <c r="AQ8" s="80"/>
      <c r="AR8" s="80"/>
      <c r="AS8" s="80"/>
      <c r="AT8" s="80"/>
      <c r="AU8" s="80"/>
      <c r="AV8" s="80"/>
      <c r="AW8" s="81"/>
    </row>
    <row r="9" spans="1:70" s="4" customFormat="1" ht="14.25" customHeight="1" x14ac:dyDescent="0.35">
      <c r="A9" s="84" t="s">
        <v>47</v>
      </c>
      <c r="B9" s="85"/>
      <c r="C9" s="85"/>
      <c r="D9" s="85"/>
      <c r="E9" s="85"/>
      <c r="F9" s="85"/>
      <c r="G9" s="85"/>
      <c r="H9" s="85"/>
      <c r="I9" s="85"/>
      <c r="J9" s="85"/>
      <c r="K9" s="85"/>
      <c r="L9" s="85"/>
      <c r="M9" s="99">
        <v>8.3333333333333332E-3</v>
      </c>
      <c r="N9" s="99"/>
      <c r="O9" s="99"/>
      <c r="P9" s="99"/>
      <c r="Q9" s="99"/>
      <c r="R9" s="99"/>
      <c r="S9" s="99"/>
      <c r="T9" s="99"/>
      <c r="U9" s="99"/>
      <c r="V9" s="99"/>
      <c r="W9" s="99"/>
      <c r="X9" s="100"/>
      <c r="Z9" s="74" t="s">
        <v>55</v>
      </c>
      <c r="AA9" s="75"/>
      <c r="AB9" s="75"/>
      <c r="AC9" s="75"/>
      <c r="AD9" s="75"/>
      <c r="AE9" s="75"/>
      <c r="AF9" s="75"/>
      <c r="AG9" s="75"/>
      <c r="AH9" s="75"/>
      <c r="AI9" s="75"/>
      <c r="AJ9" s="75"/>
      <c r="AK9" s="75"/>
      <c r="AL9" s="76">
        <v>2</v>
      </c>
      <c r="AM9" s="76"/>
      <c r="AN9" s="76"/>
      <c r="AO9" s="76"/>
      <c r="AP9" s="76"/>
      <c r="AQ9" s="76"/>
      <c r="AR9" s="76"/>
      <c r="AS9" s="76"/>
      <c r="AT9" s="76"/>
      <c r="AU9" s="76"/>
      <c r="AV9" s="76"/>
      <c r="AW9" s="77"/>
    </row>
    <row r="10" spans="1:70" s="4" customFormat="1" ht="14.25" customHeight="1" thickBot="1" x14ac:dyDescent="0.4">
      <c r="A10" s="94" t="s">
        <v>49</v>
      </c>
      <c r="B10" s="95"/>
      <c r="C10" s="95"/>
      <c r="D10" s="95"/>
      <c r="E10" s="95"/>
      <c r="F10" s="95"/>
      <c r="G10" s="95"/>
      <c r="H10" s="95"/>
      <c r="I10" s="95"/>
      <c r="J10" s="95"/>
      <c r="K10" s="95"/>
      <c r="L10" s="95"/>
      <c r="M10" s="96">
        <v>0.52083333333333337</v>
      </c>
      <c r="N10" s="97"/>
      <c r="O10" s="97"/>
      <c r="P10" s="97"/>
      <c r="Q10" s="97"/>
      <c r="R10" s="97"/>
      <c r="S10" s="97"/>
      <c r="T10" s="97"/>
      <c r="U10" s="97"/>
      <c r="V10" s="97"/>
      <c r="W10" s="97"/>
      <c r="X10" s="98"/>
      <c r="Z10" s="74" t="s">
        <v>52</v>
      </c>
      <c r="AA10" s="75"/>
      <c r="AB10" s="75"/>
      <c r="AC10" s="75"/>
      <c r="AD10" s="75"/>
      <c r="AE10" s="75"/>
      <c r="AF10" s="75"/>
      <c r="AG10" s="75"/>
      <c r="AH10" s="75"/>
      <c r="AI10" s="75"/>
      <c r="AJ10" s="75"/>
      <c r="AK10" s="75"/>
      <c r="AL10" s="76">
        <v>3</v>
      </c>
      <c r="AM10" s="76"/>
      <c r="AN10" s="76"/>
      <c r="AO10" s="76"/>
      <c r="AP10" s="76"/>
      <c r="AQ10" s="76"/>
      <c r="AR10" s="76"/>
      <c r="AS10" s="76"/>
      <c r="AT10" s="76"/>
      <c r="AU10" s="76"/>
      <c r="AV10" s="76"/>
      <c r="AW10" s="77"/>
    </row>
    <row r="11" spans="1:70" s="4" customFormat="1" ht="14.25" customHeight="1" thickBot="1" x14ac:dyDescent="0.4">
      <c r="A11" s="39"/>
      <c r="B11" s="39"/>
      <c r="C11" s="39"/>
      <c r="D11" s="39"/>
      <c r="E11" s="39"/>
      <c r="F11" s="39"/>
      <c r="G11" s="39"/>
      <c r="H11" s="39"/>
      <c r="I11" s="39"/>
      <c r="J11" s="39"/>
      <c r="K11" s="39"/>
      <c r="L11" s="39"/>
      <c r="M11" s="40"/>
      <c r="N11" s="40"/>
      <c r="O11" s="40"/>
      <c r="P11" s="40"/>
      <c r="Q11" s="40"/>
      <c r="R11" s="40"/>
      <c r="S11" s="40"/>
      <c r="T11" s="40"/>
      <c r="U11" s="40"/>
      <c r="V11" s="40"/>
      <c r="W11" s="40"/>
      <c r="X11" s="40"/>
      <c r="Z11" s="74" t="s">
        <v>61</v>
      </c>
      <c r="AA11" s="75"/>
      <c r="AB11" s="75"/>
      <c r="AC11" s="75"/>
      <c r="AD11" s="75"/>
      <c r="AE11" s="75"/>
      <c r="AF11" s="75"/>
      <c r="AG11" s="75"/>
      <c r="AH11" s="75"/>
      <c r="AI11" s="75"/>
      <c r="AJ11" s="75"/>
      <c r="AK11" s="75"/>
      <c r="AL11" s="76">
        <v>4</v>
      </c>
      <c r="AM11" s="76"/>
      <c r="AN11" s="76"/>
      <c r="AO11" s="76"/>
      <c r="AP11" s="76"/>
      <c r="AQ11" s="76"/>
      <c r="AR11" s="76"/>
      <c r="AS11" s="76"/>
      <c r="AT11" s="76"/>
      <c r="AU11" s="76"/>
      <c r="AV11" s="76"/>
      <c r="AW11" s="77"/>
    </row>
    <row r="12" spans="1:70" s="4" customFormat="1" ht="14.25" customHeight="1" x14ac:dyDescent="0.35">
      <c r="A12" s="71" t="s">
        <v>48</v>
      </c>
      <c r="B12" s="72"/>
      <c r="C12" s="72"/>
      <c r="D12" s="72"/>
      <c r="E12" s="72"/>
      <c r="F12" s="72"/>
      <c r="G12" s="72"/>
      <c r="H12" s="72"/>
      <c r="I12" s="72"/>
      <c r="J12" s="72"/>
      <c r="K12" s="72"/>
      <c r="L12" s="72"/>
      <c r="M12" s="72"/>
      <c r="N12" s="72"/>
      <c r="O12" s="72"/>
      <c r="P12" s="72"/>
      <c r="Q12" s="72"/>
      <c r="R12" s="72"/>
      <c r="S12" s="72"/>
      <c r="T12" s="72"/>
      <c r="U12" s="72"/>
      <c r="V12" s="72"/>
      <c r="W12" s="72"/>
      <c r="X12" s="73"/>
      <c r="Z12" s="74" t="s">
        <v>56</v>
      </c>
      <c r="AA12" s="75"/>
      <c r="AB12" s="75"/>
      <c r="AC12" s="75"/>
      <c r="AD12" s="75"/>
      <c r="AE12" s="75"/>
      <c r="AF12" s="75"/>
      <c r="AG12" s="75"/>
      <c r="AH12" s="75"/>
      <c r="AI12" s="75"/>
      <c r="AJ12" s="75"/>
      <c r="AK12" s="75"/>
      <c r="AL12" s="76">
        <v>5</v>
      </c>
      <c r="AM12" s="76"/>
      <c r="AN12" s="76"/>
      <c r="AO12" s="76"/>
      <c r="AP12" s="76"/>
      <c r="AQ12" s="76"/>
      <c r="AR12" s="76"/>
      <c r="AS12" s="76"/>
      <c r="AT12" s="76"/>
      <c r="AU12" s="76"/>
      <c r="AV12" s="76"/>
      <c r="AW12" s="77"/>
    </row>
    <row r="13" spans="1:70" s="4" customFormat="1" ht="14" customHeight="1" x14ac:dyDescent="0.35">
      <c r="A13" s="103">
        <f>M10</f>
        <v>0.52083333333333337</v>
      </c>
      <c r="B13" s="86"/>
      <c r="C13" s="86">
        <f>A13+M8+M9+M11</f>
        <v>0.53263888888888888</v>
      </c>
      <c r="D13" s="86"/>
      <c r="E13" s="86">
        <f>C13+M8+M9+M11</f>
        <v>0.5444444444444444</v>
      </c>
      <c r="F13" s="86"/>
      <c r="G13" s="86">
        <f>E13+M8+M9+M11</f>
        <v>0.55624999999999991</v>
      </c>
      <c r="H13" s="86"/>
      <c r="I13" s="86">
        <f>G13+M8+M9+M11</f>
        <v>0.56805555555555542</v>
      </c>
      <c r="J13" s="86"/>
      <c r="K13" s="86">
        <f>I13+M8+M9+M11</f>
        <v>0.57986111111111094</v>
      </c>
      <c r="L13" s="86"/>
      <c r="M13" s="86">
        <f>K13+M8+M9+M11</f>
        <v>0.59166666666666645</v>
      </c>
      <c r="N13" s="86"/>
      <c r="O13" s="86">
        <f>M13+M8+M9+M11</f>
        <v>0.60347222222222197</v>
      </c>
      <c r="P13" s="86"/>
      <c r="Q13" s="86">
        <f>O13+M8+M9+M11</f>
        <v>0.61527777777777748</v>
      </c>
      <c r="R13" s="86"/>
      <c r="S13" s="86">
        <f>Q13+M8+M9+M11</f>
        <v>0.62708333333333299</v>
      </c>
      <c r="T13" s="86"/>
      <c r="U13" s="86">
        <f>S13+M8+M9+M11</f>
        <v>0.63888888888888851</v>
      </c>
      <c r="V13" s="86"/>
      <c r="W13" s="86">
        <f>U13+M8+M9+M11</f>
        <v>0.65069444444444402</v>
      </c>
      <c r="X13" s="90"/>
      <c r="Z13" s="74" t="s">
        <v>57</v>
      </c>
      <c r="AA13" s="75"/>
      <c r="AB13" s="75"/>
      <c r="AC13" s="75"/>
      <c r="AD13" s="75"/>
      <c r="AE13" s="75"/>
      <c r="AF13" s="75"/>
      <c r="AG13" s="75"/>
      <c r="AH13" s="75"/>
      <c r="AI13" s="75"/>
      <c r="AJ13" s="75"/>
      <c r="AK13" s="75"/>
      <c r="AL13" s="76">
        <v>6</v>
      </c>
      <c r="AM13" s="76"/>
      <c r="AN13" s="76"/>
      <c r="AO13" s="76"/>
      <c r="AP13" s="76"/>
      <c r="AQ13" s="76"/>
      <c r="AR13" s="76"/>
      <c r="AS13" s="76"/>
      <c r="AT13" s="76"/>
      <c r="AU13" s="76"/>
      <c r="AV13" s="76"/>
      <c r="AW13" s="77"/>
    </row>
    <row r="14" spans="1:70" s="18" customFormat="1" ht="14.25" customHeight="1" thickBot="1" x14ac:dyDescent="0.4">
      <c r="A14" s="102">
        <f>W13+M8+M9+M11</f>
        <v>0.66249999999999953</v>
      </c>
      <c r="B14" s="88"/>
      <c r="C14" s="88">
        <f>A14+M8+M9+M11</f>
        <v>0.67430555555555505</v>
      </c>
      <c r="D14" s="88"/>
      <c r="E14" s="88">
        <f>C14+M8+M9+M11</f>
        <v>0.68611111111111056</v>
      </c>
      <c r="F14" s="88"/>
      <c r="G14" s="88"/>
      <c r="H14" s="88"/>
      <c r="I14" s="88"/>
      <c r="J14" s="88"/>
      <c r="K14" s="88"/>
      <c r="L14" s="88"/>
      <c r="M14" s="88"/>
      <c r="N14" s="88"/>
      <c r="O14" s="88"/>
      <c r="P14" s="88"/>
      <c r="Q14" s="88"/>
      <c r="R14" s="88"/>
      <c r="S14" s="88"/>
      <c r="T14" s="88"/>
      <c r="U14" s="88"/>
      <c r="V14" s="88"/>
      <c r="W14" s="88"/>
      <c r="X14" s="89"/>
      <c r="Z14" s="67" t="s">
        <v>53</v>
      </c>
      <c r="AA14" s="68"/>
      <c r="AB14" s="68"/>
      <c r="AC14" s="68"/>
      <c r="AD14" s="68"/>
      <c r="AE14" s="68"/>
      <c r="AF14" s="68"/>
      <c r="AG14" s="68"/>
      <c r="AH14" s="68"/>
      <c r="AI14" s="68"/>
      <c r="AJ14" s="68"/>
      <c r="AK14" s="68"/>
      <c r="AL14" s="69">
        <v>7</v>
      </c>
      <c r="AM14" s="69"/>
      <c r="AN14" s="69"/>
      <c r="AO14" s="69"/>
      <c r="AP14" s="69"/>
      <c r="AQ14" s="69"/>
      <c r="AR14" s="69"/>
      <c r="AS14" s="69"/>
      <c r="AT14" s="69"/>
      <c r="AU14" s="69"/>
      <c r="AV14" s="69"/>
      <c r="AW14" s="70"/>
    </row>
    <row r="15" spans="1:70" s="4" customFormat="1" ht="14.25" customHeight="1" x14ac:dyDescent="0.35">
      <c r="A15" s="101"/>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c r="BA15" s="18"/>
      <c r="BB15" s="18"/>
      <c r="BC15" s="18"/>
      <c r="BD15" s="18"/>
      <c r="BE15" s="18"/>
      <c r="BF15" s="18"/>
      <c r="BG15" s="18"/>
      <c r="BH15" s="18"/>
      <c r="BI15" s="18"/>
      <c r="BJ15" s="18"/>
      <c r="BK15" s="18"/>
      <c r="BL15" s="18"/>
      <c r="BM15" s="18"/>
      <c r="BN15" s="18"/>
      <c r="BO15" s="18"/>
      <c r="BP15" s="18"/>
      <c r="BQ15" s="18"/>
      <c r="BR15" s="18"/>
    </row>
    <row r="16" spans="1:70" s="4" customFormat="1" ht="9.75" customHeight="1" x14ac:dyDescent="0.35">
      <c r="E16" s="3"/>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row>
    <row r="17" spans="26:70" s="4" customFormat="1" x14ac:dyDescent="0.35">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row>
    <row r="18" spans="26:70" s="4" customFormat="1" x14ac:dyDescent="0.35">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row>
    <row r="19" spans="26:70" s="4" customFormat="1" x14ac:dyDescent="0.35">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row>
    <row r="20" spans="26:70" s="4" customFormat="1" x14ac:dyDescent="0.35">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8"/>
      <c r="BK20" s="18"/>
      <c r="BL20" s="18"/>
      <c r="BM20" s="18"/>
      <c r="BN20" s="18"/>
      <c r="BO20" s="18"/>
      <c r="BP20" s="18"/>
      <c r="BQ20" s="18"/>
      <c r="BR20" s="18"/>
    </row>
    <row r="21" spans="26:70" s="14" customFormat="1" x14ac:dyDescent="0.35">
      <c r="AQ21" s="18"/>
      <c r="AR21" s="18"/>
      <c r="AS21" s="18"/>
      <c r="AT21" s="18"/>
      <c r="AU21" s="18"/>
      <c r="AV21" s="18"/>
      <c r="AW21" s="18"/>
      <c r="AX21" s="18"/>
      <c r="AY21" s="18"/>
      <c r="AZ21" s="18"/>
      <c r="BA21" s="18"/>
      <c r="BB21" s="18"/>
      <c r="BC21" s="18"/>
      <c r="BD21" s="18"/>
      <c r="BE21" s="18"/>
      <c r="BF21" s="18"/>
      <c r="BG21" s="18"/>
      <c r="BH21" s="18"/>
      <c r="BI21" s="18"/>
      <c r="BJ21" s="18"/>
      <c r="BK21" s="18"/>
      <c r="BL21" s="18"/>
      <c r="BM21" s="18"/>
      <c r="BN21" s="18"/>
      <c r="BO21" s="18"/>
      <c r="BP21" s="18"/>
      <c r="BQ21" s="18"/>
      <c r="BR21" s="18"/>
    </row>
    <row r="22" spans="26:70" s="4" customFormat="1" ht="9.75" customHeight="1" x14ac:dyDescent="0.35">
      <c r="AQ22" s="18"/>
      <c r="AR22" s="18"/>
      <c r="AS22" s="18"/>
      <c r="AT22" s="18"/>
      <c r="AU22" s="18"/>
      <c r="AV22" s="18"/>
      <c r="AW22" s="18"/>
      <c r="AX22" s="18"/>
      <c r="AY22" s="18"/>
      <c r="AZ22" s="18"/>
      <c r="BA22" s="18"/>
      <c r="BB22" s="18"/>
      <c r="BC22" s="18"/>
      <c r="BD22" s="18"/>
      <c r="BE22" s="18"/>
      <c r="BF22" s="18"/>
      <c r="BG22" s="18"/>
      <c r="BH22" s="18"/>
      <c r="BI22" s="18"/>
      <c r="BJ22" s="18"/>
      <c r="BK22" s="18"/>
      <c r="BL22" s="18"/>
      <c r="BM22" s="18"/>
      <c r="BN22" s="18"/>
      <c r="BO22" s="18"/>
      <c r="BP22" s="18"/>
      <c r="BQ22" s="18"/>
      <c r="BR22" s="18"/>
    </row>
    <row r="23" spans="26:70" s="4" customFormat="1" x14ac:dyDescent="0.35">
      <c r="AQ23" s="18"/>
      <c r="AR23" s="18"/>
      <c r="AS23" s="18"/>
      <c r="AT23" s="18"/>
      <c r="AU23" s="18"/>
      <c r="AV23" s="18"/>
      <c r="AW23" s="18"/>
      <c r="AX23" s="18"/>
      <c r="AY23" s="18"/>
      <c r="AZ23" s="18"/>
      <c r="BA23" s="18"/>
      <c r="BB23" s="18"/>
      <c r="BC23" s="18"/>
      <c r="BD23" s="18"/>
      <c r="BE23" s="18"/>
      <c r="BF23" s="18"/>
      <c r="BG23" s="18"/>
      <c r="BH23" s="18"/>
      <c r="BI23" s="18"/>
      <c r="BJ23" s="18"/>
      <c r="BK23" s="18"/>
      <c r="BL23" s="18"/>
      <c r="BM23" s="18"/>
      <c r="BN23" s="18"/>
      <c r="BO23" s="18"/>
      <c r="BP23" s="18"/>
      <c r="BQ23" s="18"/>
      <c r="BR23" s="18"/>
    </row>
    <row r="24" spans="26:70" s="4" customFormat="1" x14ac:dyDescent="0.35">
      <c r="AQ24" s="18"/>
      <c r="AR24" s="18"/>
      <c r="AS24" s="18"/>
      <c r="AT24" s="18"/>
      <c r="AU24" s="18"/>
      <c r="AV24" s="18"/>
      <c r="AW24" s="18"/>
      <c r="AX24" s="18"/>
      <c r="AY24" s="18"/>
      <c r="AZ24" s="18"/>
      <c r="BA24" s="18"/>
      <c r="BB24" s="18"/>
      <c r="BC24" s="18"/>
      <c r="BD24" s="18"/>
      <c r="BE24" s="18"/>
      <c r="BF24" s="18"/>
      <c r="BG24" s="18"/>
      <c r="BH24" s="18"/>
      <c r="BI24" s="18"/>
      <c r="BJ24" s="18"/>
      <c r="BK24" s="18"/>
      <c r="BL24" s="18"/>
      <c r="BM24" s="18"/>
      <c r="BN24" s="18"/>
      <c r="BO24" s="18"/>
      <c r="BP24" s="18"/>
      <c r="BQ24" s="18"/>
      <c r="BR24" s="18"/>
    </row>
    <row r="25" spans="26:70" s="4" customFormat="1" x14ac:dyDescent="0.35">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18"/>
    </row>
    <row r="26" spans="26:70" s="4" customFormat="1" x14ac:dyDescent="0.35">
      <c r="AB26" s="5"/>
      <c r="AC26" s="5"/>
      <c r="AQ26" s="18"/>
      <c r="AR26" s="18"/>
      <c r="AS26" s="18"/>
      <c r="AT26" s="18"/>
      <c r="AU26" s="18"/>
      <c r="AV26" s="18"/>
      <c r="AW26" s="18"/>
      <c r="AX26" s="18"/>
      <c r="AY26" s="18"/>
      <c r="AZ26" s="18"/>
      <c r="BA26" s="18"/>
      <c r="BB26" s="18"/>
      <c r="BC26" s="18"/>
      <c r="BD26" s="18"/>
      <c r="BE26" s="18"/>
      <c r="BF26" s="18"/>
      <c r="BG26" s="18"/>
      <c r="BH26" s="18"/>
      <c r="BI26" s="18"/>
      <c r="BJ26" s="18"/>
      <c r="BK26" s="18"/>
      <c r="BL26" s="18"/>
      <c r="BM26" s="18"/>
      <c r="BN26" s="18"/>
      <c r="BO26" s="18"/>
      <c r="BP26" s="18"/>
      <c r="BQ26" s="18"/>
      <c r="BR26" s="18"/>
    </row>
    <row r="27" spans="26:70" s="4" customFormat="1" x14ac:dyDescent="0.35">
      <c r="AB27" s="5"/>
      <c r="AC27" s="5"/>
      <c r="AQ27" s="18"/>
      <c r="AR27" s="18"/>
      <c r="AS27" s="18"/>
      <c r="AT27" s="18"/>
      <c r="AU27" s="18"/>
      <c r="AV27" s="18"/>
      <c r="AW27" s="18"/>
      <c r="AX27" s="18"/>
      <c r="AY27" s="18"/>
      <c r="AZ27" s="18"/>
      <c r="BA27" s="18"/>
      <c r="BB27" s="18"/>
      <c r="BC27" s="18"/>
      <c r="BD27" s="18"/>
      <c r="BE27" s="18"/>
      <c r="BF27" s="18"/>
      <c r="BG27" s="18"/>
      <c r="BH27" s="18"/>
      <c r="BI27" s="18"/>
      <c r="BJ27" s="18"/>
      <c r="BK27" s="18"/>
      <c r="BL27" s="18"/>
      <c r="BM27" s="18"/>
      <c r="BN27" s="18"/>
      <c r="BO27" s="18"/>
      <c r="BP27" s="18"/>
      <c r="BQ27" s="18"/>
      <c r="BR27" s="18"/>
    </row>
    <row r="28" spans="26:70" s="4" customFormat="1" ht="9.75" customHeight="1" x14ac:dyDescent="0.35">
      <c r="AB28" s="5"/>
      <c r="AC28" s="5"/>
    </row>
    <row r="29" spans="26:70" s="4" customFormat="1" x14ac:dyDescent="0.35"/>
    <row r="30" spans="26:70" s="4" customFormat="1" x14ac:dyDescent="0.35"/>
    <row r="31" spans="26:70" s="4" customFormat="1" x14ac:dyDescent="0.35"/>
    <row r="32" spans="26:70" s="4" customFormat="1" x14ac:dyDescent="0.35"/>
    <row r="33" spans="5:17" s="4" customFormat="1" ht="15.75" customHeight="1" x14ac:dyDescent="0.35"/>
    <row r="34" spans="5:17" s="4" customFormat="1" x14ac:dyDescent="0.35">
      <c r="E34" s="3"/>
    </row>
    <row r="35" spans="5:17" s="4" customFormat="1" x14ac:dyDescent="0.35">
      <c r="E35" s="3"/>
    </row>
    <row r="36" spans="5:17" s="4" customFormat="1" x14ac:dyDescent="0.35">
      <c r="E36" s="3"/>
      <c r="N36" s="2"/>
      <c r="O36" s="2"/>
      <c r="P36" s="2"/>
      <c r="Q36" s="2"/>
    </row>
    <row r="37" spans="5:17" s="4" customFormat="1" x14ac:dyDescent="0.35">
      <c r="E37" s="3"/>
    </row>
    <row r="38" spans="5:17" s="4" customFormat="1" x14ac:dyDescent="0.35">
      <c r="E38" s="3"/>
    </row>
    <row r="51" spans="5:5" x14ac:dyDescent="0.35">
      <c r="E51" s="3"/>
    </row>
    <row r="52" spans="5:5" x14ac:dyDescent="0.35">
      <c r="E52" s="3"/>
    </row>
    <row r="53" spans="5:5" x14ac:dyDescent="0.35">
      <c r="E53" s="3"/>
    </row>
    <row r="54" spans="5:5" x14ac:dyDescent="0.35">
      <c r="E54" s="3"/>
    </row>
    <row r="55" spans="5:5" x14ac:dyDescent="0.35">
      <c r="E55" s="3"/>
    </row>
    <row r="56" spans="5:5" x14ac:dyDescent="0.35">
      <c r="E56" s="3"/>
    </row>
    <row r="57" spans="5:5" x14ac:dyDescent="0.35">
      <c r="E57" s="3"/>
    </row>
    <row r="58" spans="5:5" x14ac:dyDescent="0.35">
      <c r="E58" s="3"/>
    </row>
    <row r="59" spans="5:5" x14ac:dyDescent="0.35">
      <c r="E59" s="3"/>
    </row>
    <row r="60" spans="5:5" x14ac:dyDescent="0.35">
      <c r="E60" s="3"/>
    </row>
    <row r="61" spans="5:5" x14ac:dyDescent="0.35">
      <c r="E61" s="3"/>
    </row>
    <row r="62" spans="5:5" x14ac:dyDescent="0.35">
      <c r="E62" s="3"/>
    </row>
    <row r="63" spans="5:5" x14ac:dyDescent="0.35">
      <c r="E63" s="3"/>
    </row>
    <row r="64" spans="5:5" x14ac:dyDescent="0.35">
      <c r="E64" s="3"/>
    </row>
    <row r="65" spans="5:5" x14ac:dyDescent="0.35">
      <c r="E65" s="3"/>
    </row>
    <row r="66" spans="5:5" x14ac:dyDescent="0.35">
      <c r="E66" s="3"/>
    </row>
    <row r="67" spans="5:5" x14ac:dyDescent="0.35">
      <c r="E67" s="3"/>
    </row>
    <row r="68" spans="5:5" x14ac:dyDescent="0.35">
      <c r="E68" s="3"/>
    </row>
    <row r="69" spans="5:5" x14ac:dyDescent="0.35">
      <c r="E69" s="3"/>
    </row>
    <row r="70" spans="5:5" x14ac:dyDescent="0.35">
      <c r="E70" s="3"/>
    </row>
    <row r="71" spans="5:5" x14ac:dyDescent="0.35">
      <c r="E71" s="3"/>
    </row>
    <row r="72" spans="5:5" x14ac:dyDescent="0.35">
      <c r="E72" s="3"/>
    </row>
  </sheetData>
  <sheetProtection sheet="1" objects="1" scenarios="1"/>
  <mergeCells count="51">
    <mergeCell ref="A15:X15"/>
    <mergeCell ref="M13:N13"/>
    <mergeCell ref="O13:P13"/>
    <mergeCell ref="Q13:R13"/>
    <mergeCell ref="S13:T13"/>
    <mergeCell ref="U13:V13"/>
    <mergeCell ref="K14:L14"/>
    <mergeCell ref="M14:N14"/>
    <mergeCell ref="O14:P14"/>
    <mergeCell ref="Q14:R14"/>
    <mergeCell ref="S14:T14"/>
    <mergeCell ref="A14:B14"/>
    <mergeCell ref="C14:D14"/>
    <mergeCell ref="E14:F14"/>
    <mergeCell ref="A13:B13"/>
    <mergeCell ref="C13:D13"/>
    <mergeCell ref="U14:V14"/>
    <mergeCell ref="W14:X14"/>
    <mergeCell ref="G13:H13"/>
    <mergeCell ref="W13:X13"/>
    <mergeCell ref="I13:J13"/>
    <mergeCell ref="K13:L13"/>
    <mergeCell ref="G14:H14"/>
    <mergeCell ref="I14:J14"/>
    <mergeCell ref="A9:L9"/>
    <mergeCell ref="Z10:AK10"/>
    <mergeCell ref="Z11:AK11"/>
    <mergeCell ref="E13:F13"/>
    <mergeCell ref="A4:AW4"/>
    <mergeCell ref="Z7:AW7"/>
    <mergeCell ref="A8:L8"/>
    <mergeCell ref="A10:L10"/>
    <mergeCell ref="M10:X10"/>
    <mergeCell ref="M9:X9"/>
    <mergeCell ref="M8:X8"/>
    <mergeCell ref="A5:AW5"/>
    <mergeCell ref="Z14:AK14"/>
    <mergeCell ref="AL14:AW14"/>
    <mergeCell ref="A12:X12"/>
    <mergeCell ref="Z13:AK13"/>
    <mergeCell ref="Z12:AK12"/>
    <mergeCell ref="AL12:AW12"/>
    <mergeCell ref="AL13:AW13"/>
    <mergeCell ref="A7:L7"/>
    <mergeCell ref="M7:X7"/>
    <mergeCell ref="AL8:AW8"/>
    <mergeCell ref="Z8:AK8"/>
    <mergeCell ref="Z9:AK9"/>
    <mergeCell ref="AL9:AW9"/>
    <mergeCell ref="AL10:AW10"/>
    <mergeCell ref="AL11:AW11"/>
  </mergeCells>
  <printOptions horizontalCentered="1"/>
  <pageMargins left="0.31496062992125984" right="0.31496062992125984" top="0.74803149606299213" bottom="0.74803149606299213" header="0.31496062992125984" footer="0.31496062992125984"/>
  <pageSetup paperSize="9" scale="87"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A2"/>
  <sheetViews>
    <sheetView zoomScale="70" zoomScaleNormal="70" workbookViewId="0">
      <selection activeCell="G9" sqref="G9:G10"/>
    </sheetView>
  </sheetViews>
  <sheetFormatPr baseColWidth="10" defaultRowHeight="14.5" x14ac:dyDescent="0.35"/>
  <cols>
    <col min="1" max="1" width="130.1796875" customWidth="1"/>
  </cols>
  <sheetData>
    <row r="1" spans="1:1" ht="399.75" customHeight="1" x14ac:dyDescent="0.35">
      <c r="A1" s="104"/>
    </row>
    <row r="2" spans="1:1" ht="97.5" customHeight="1" x14ac:dyDescent="0.35">
      <c r="A2" s="104"/>
    </row>
  </sheetData>
  <mergeCells count="1">
    <mergeCell ref="A1:A2"/>
  </mergeCells>
  <printOptions horizontalCentered="1" verticalCentered="1"/>
  <pageMargins left="0.23622047244094491" right="0.23622047244094491" top="0.74803149606299213" bottom="0.74803149606299213" header="0.31496062992125984" footer="0.31496062992125984"/>
  <pageSetup paperSize="8" scale="15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R22"/>
  <sheetViews>
    <sheetView workbookViewId="0">
      <selection activeCell="C28" sqref="C28"/>
    </sheetView>
  </sheetViews>
  <sheetFormatPr baseColWidth="10" defaultRowHeight="14.5" x14ac:dyDescent="0.35"/>
  <cols>
    <col min="1" max="5" width="23.54296875" style="1" customWidth="1"/>
    <col min="11" max="11" width="2.1796875" customWidth="1"/>
    <col min="15" max="15" width="1.81640625" customWidth="1"/>
  </cols>
  <sheetData>
    <row r="1" spans="1:18" s="6" customFormat="1" ht="68.25" customHeight="1" x14ac:dyDescent="0.35">
      <c r="A1" s="7" t="s">
        <v>1</v>
      </c>
      <c r="B1" s="7" t="s">
        <v>2</v>
      </c>
      <c r="C1" s="7" t="s">
        <v>3</v>
      </c>
      <c r="D1" s="7" t="s">
        <v>4</v>
      </c>
      <c r="E1" s="7" t="s">
        <v>16</v>
      </c>
      <c r="H1" s="6" t="s">
        <v>36</v>
      </c>
      <c r="I1" s="6" t="s">
        <v>37</v>
      </c>
      <c r="J1" s="6" t="s">
        <v>38</v>
      </c>
      <c r="L1" s="6" t="s">
        <v>36</v>
      </c>
      <c r="M1" s="6" t="s">
        <v>37</v>
      </c>
      <c r="N1" s="6" t="s">
        <v>38</v>
      </c>
      <c r="P1" s="6" t="s">
        <v>40</v>
      </c>
      <c r="R1" s="6" t="s">
        <v>39</v>
      </c>
    </row>
    <row r="2" spans="1:18" x14ac:dyDescent="0.35">
      <c r="A2" s="8">
        <v>3</v>
      </c>
      <c r="B2" s="8">
        <v>3</v>
      </c>
      <c r="C2" s="8">
        <f>B2/2</f>
        <v>1.5</v>
      </c>
      <c r="D2" s="8">
        <f>C2*13</f>
        <v>19.5</v>
      </c>
      <c r="E2" s="8"/>
      <c r="H2">
        <v>4</v>
      </c>
      <c r="I2">
        <v>4</v>
      </c>
      <c r="J2">
        <f>D3*4</f>
        <v>156</v>
      </c>
      <c r="L2">
        <v>4</v>
      </c>
      <c r="M2">
        <v>4</v>
      </c>
      <c r="N2">
        <f>D3*4</f>
        <v>156</v>
      </c>
      <c r="P2">
        <f>J2+N2</f>
        <v>312</v>
      </c>
      <c r="R2">
        <f>7*60</f>
        <v>420</v>
      </c>
    </row>
    <row r="3" spans="1:18" x14ac:dyDescent="0.35">
      <c r="A3" s="8">
        <v>4</v>
      </c>
      <c r="B3" s="8">
        <f>B2+A2</f>
        <v>6</v>
      </c>
      <c r="C3" s="8">
        <f t="shared" ref="C3:C14" si="0">B3/2</f>
        <v>3</v>
      </c>
      <c r="D3" s="8">
        <f t="shared" ref="D3:D14" si="1">C3*13</f>
        <v>39</v>
      </c>
      <c r="E3" s="8"/>
      <c r="H3">
        <v>4</v>
      </c>
      <c r="I3">
        <v>4</v>
      </c>
      <c r="J3">
        <f>D3*4</f>
        <v>156</v>
      </c>
      <c r="L3">
        <v>2</v>
      </c>
      <c r="M3">
        <v>8</v>
      </c>
      <c r="N3">
        <f>D7*L3</f>
        <v>364</v>
      </c>
      <c r="P3">
        <f>N3+J3</f>
        <v>520</v>
      </c>
    </row>
    <row r="4" spans="1:18" x14ac:dyDescent="0.35">
      <c r="A4" s="8">
        <v>5</v>
      </c>
      <c r="B4" s="8">
        <f t="shared" ref="B4:B14" si="2">B3+A3</f>
        <v>10</v>
      </c>
      <c r="C4" s="8">
        <f t="shared" si="0"/>
        <v>5</v>
      </c>
      <c r="D4" s="8">
        <f t="shared" si="1"/>
        <v>65</v>
      </c>
      <c r="E4" s="8" t="s">
        <v>6</v>
      </c>
      <c r="H4">
        <v>3</v>
      </c>
      <c r="I4">
        <v>6</v>
      </c>
      <c r="J4">
        <f>D5*H4</f>
        <v>292.5</v>
      </c>
      <c r="L4">
        <v>6</v>
      </c>
      <c r="M4">
        <v>3</v>
      </c>
      <c r="N4">
        <f>D2*L4</f>
        <v>117</v>
      </c>
      <c r="P4">
        <f>N4+J4</f>
        <v>409.5</v>
      </c>
    </row>
    <row r="5" spans="1:18" x14ac:dyDescent="0.35">
      <c r="A5" s="8">
        <v>6</v>
      </c>
      <c r="B5" s="8">
        <f t="shared" si="2"/>
        <v>15</v>
      </c>
      <c r="C5" s="8">
        <f t="shared" si="0"/>
        <v>7.5</v>
      </c>
      <c r="D5" s="8">
        <f t="shared" si="1"/>
        <v>97.5</v>
      </c>
      <c r="E5" s="8" t="s">
        <v>5</v>
      </c>
    </row>
    <row r="6" spans="1:18" x14ac:dyDescent="0.35">
      <c r="A6" s="8">
        <v>7</v>
      </c>
      <c r="B6" s="8">
        <f t="shared" si="2"/>
        <v>21</v>
      </c>
      <c r="C6" s="8">
        <f t="shared" si="0"/>
        <v>10.5</v>
      </c>
      <c r="D6" s="8">
        <f t="shared" si="1"/>
        <v>136.5</v>
      </c>
      <c r="E6" s="8" t="s">
        <v>7</v>
      </c>
    </row>
    <row r="7" spans="1:18" x14ac:dyDescent="0.35">
      <c r="A7" s="8">
        <v>8</v>
      </c>
      <c r="B7" s="8">
        <f t="shared" si="2"/>
        <v>28</v>
      </c>
      <c r="C7" s="8">
        <f t="shared" si="0"/>
        <v>14</v>
      </c>
      <c r="D7" s="8">
        <f t="shared" si="1"/>
        <v>182</v>
      </c>
      <c r="E7" s="8" t="s">
        <v>8</v>
      </c>
    </row>
    <row r="8" spans="1:18" x14ac:dyDescent="0.35">
      <c r="A8" s="8">
        <v>9</v>
      </c>
      <c r="B8" s="8">
        <f t="shared" si="2"/>
        <v>36</v>
      </c>
      <c r="C8" s="8">
        <f t="shared" si="0"/>
        <v>18</v>
      </c>
      <c r="D8" s="8">
        <f t="shared" si="1"/>
        <v>234</v>
      </c>
      <c r="E8" s="8" t="s">
        <v>9</v>
      </c>
    </row>
    <row r="9" spans="1:18" x14ac:dyDescent="0.35">
      <c r="A9" s="8">
        <v>10</v>
      </c>
      <c r="B9" s="8">
        <f t="shared" si="2"/>
        <v>45</v>
      </c>
      <c r="C9" s="8">
        <f t="shared" si="0"/>
        <v>22.5</v>
      </c>
      <c r="D9" s="8">
        <f t="shared" si="1"/>
        <v>292.5</v>
      </c>
      <c r="E9" s="8" t="s">
        <v>10</v>
      </c>
    </row>
    <row r="10" spans="1:18" x14ac:dyDescent="0.35">
      <c r="A10" s="8">
        <v>11</v>
      </c>
      <c r="B10" s="8">
        <f>B9+A9</f>
        <v>55</v>
      </c>
      <c r="C10" s="8">
        <f t="shared" si="0"/>
        <v>27.5</v>
      </c>
      <c r="D10" s="8">
        <f t="shared" si="1"/>
        <v>357.5</v>
      </c>
      <c r="E10" s="8" t="s">
        <v>11</v>
      </c>
    </row>
    <row r="11" spans="1:18" x14ac:dyDescent="0.35">
      <c r="A11" s="8">
        <v>12</v>
      </c>
      <c r="B11" s="8">
        <f t="shared" si="2"/>
        <v>66</v>
      </c>
      <c r="C11" s="8">
        <f t="shared" si="0"/>
        <v>33</v>
      </c>
      <c r="D11" s="8">
        <f t="shared" si="1"/>
        <v>429</v>
      </c>
      <c r="E11" s="8" t="s">
        <v>12</v>
      </c>
    </row>
    <row r="12" spans="1:18" x14ac:dyDescent="0.35">
      <c r="A12" s="8">
        <v>13</v>
      </c>
      <c r="B12" s="8">
        <f t="shared" si="2"/>
        <v>78</v>
      </c>
      <c r="C12" s="8">
        <f t="shared" si="0"/>
        <v>39</v>
      </c>
      <c r="D12" s="8">
        <f t="shared" si="1"/>
        <v>507</v>
      </c>
      <c r="E12" s="8" t="s">
        <v>13</v>
      </c>
    </row>
    <row r="13" spans="1:18" x14ac:dyDescent="0.35">
      <c r="A13" s="8">
        <v>14</v>
      </c>
      <c r="B13" s="8">
        <f t="shared" si="2"/>
        <v>91</v>
      </c>
      <c r="C13" s="8">
        <f t="shared" si="0"/>
        <v>45.5</v>
      </c>
      <c r="D13" s="8">
        <f t="shared" si="1"/>
        <v>591.5</v>
      </c>
      <c r="E13" s="8" t="s">
        <v>14</v>
      </c>
      <c r="P13">
        <f>6*60</f>
        <v>360</v>
      </c>
    </row>
    <row r="14" spans="1:18" x14ac:dyDescent="0.35">
      <c r="A14" s="8">
        <v>15</v>
      </c>
      <c r="B14" s="8">
        <f t="shared" si="2"/>
        <v>105</v>
      </c>
      <c r="C14" s="8">
        <f t="shared" si="0"/>
        <v>52.5</v>
      </c>
      <c r="D14" s="8">
        <f t="shared" si="1"/>
        <v>682.5</v>
      </c>
      <c r="E14" s="8" t="s">
        <v>15</v>
      </c>
      <c r="P14">
        <f>409.5-360</f>
        <v>49.5</v>
      </c>
    </row>
    <row r="16" spans="1:18" x14ac:dyDescent="0.35">
      <c r="A16" s="9" t="s">
        <v>17</v>
      </c>
      <c r="B16" s="10" t="s">
        <v>19</v>
      </c>
      <c r="C16" s="10" t="s">
        <v>20</v>
      </c>
      <c r="D16" s="10" t="s">
        <v>21</v>
      </c>
      <c r="E16" s="11" t="s">
        <v>33</v>
      </c>
    </row>
    <row r="17" spans="1:5" x14ac:dyDescent="0.35">
      <c r="A17" s="9" t="s">
        <v>18</v>
      </c>
      <c r="B17" s="10" t="s">
        <v>23</v>
      </c>
      <c r="C17" s="10" t="s">
        <v>24</v>
      </c>
      <c r="D17" s="10" t="s">
        <v>21</v>
      </c>
      <c r="E17" s="11" t="s">
        <v>22</v>
      </c>
    </row>
    <row r="18" spans="1:5" x14ac:dyDescent="0.35">
      <c r="D18" s="12" t="s">
        <v>26</v>
      </c>
      <c r="E18" s="13" t="s">
        <v>25</v>
      </c>
    </row>
    <row r="20" spans="1:5" x14ac:dyDescent="0.35">
      <c r="B20" s="8" t="s">
        <v>27</v>
      </c>
      <c r="C20" s="8" t="s">
        <v>28</v>
      </c>
      <c r="D20" s="8" t="s">
        <v>35</v>
      </c>
      <c r="E20" s="8" t="s">
        <v>34</v>
      </c>
    </row>
    <row r="21" spans="1:5" x14ac:dyDescent="0.35">
      <c r="A21" s="8" t="s">
        <v>29</v>
      </c>
      <c r="B21" s="8">
        <f>B2*6</f>
        <v>18</v>
      </c>
      <c r="C21" s="8">
        <f>B21/2</f>
        <v>9</v>
      </c>
      <c r="D21" s="8">
        <f>C21*13</f>
        <v>117</v>
      </c>
      <c r="E21" s="8" t="s">
        <v>32</v>
      </c>
    </row>
    <row r="22" spans="1:5" x14ac:dyDescent="0.35">
      <c r="A22" s="8" t="s">
        <v>30</v>
      </c>
      <c r="B22" s="8">
        <f>B5*3</f>
        <v>45</v>
      </c>
      <c r="C22" s="8">
        <f>B22/2</f>
        <v>22.5</v>
      </c>
      <c r="D22" s="8">
        <f>C22*13</f>
        <v>292.5</v>
      </c>
      <c r="E22" s="8" t="s">
        <v>31</v>
      </c>
    </row>
  </sheetData>
  <pageMargins left="0.7" right="0.7" top="0.75" bottom="0.75" header="0.3" footer="0.3"/>
  <pageSetup paperSize="9"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4554F-57E1-4BFB-A410-27A8651EFEF9}">
  <sheetPr>
    <pageSetUpPr fitToPage="1"/>
  </sheetPr>
  <dimension ref="B1:N14"/>
  <sheetViews>
    <sheetView showGridLines="0" zoomScale="60" zoomScaleNormal="60" workbookViewId="0">
      <selection activeCell="E9" sqref="E9"/>
    </sheetView>
  </sheetViews>
  <sheetFormatPr baseColWidth="10" defaultColWidth="11.453125" defaultRowHeight="21" x14ac:dyDescent="0.35"/>
  <cols>
    <col min="1" max="1" width="21.1796875" style="25" customWidth="1"/>
    <col min="2" max="2" width="23.81640625" style="25" customWidth="1"/>
    <col min="3" max="3" width="1" style="25" hidden="1" customWidth="1"/>
    <col min="4" max="4" width="1.453125" style="25" customWidth="1"/>
    <col min="5" max="5" width="26.7265625" style="25" customWidth="1"/>
    <col min="6" max="6" width="4" style="25" customWidth="1"/>
    <col min="7" max="7" width="22.26953125" style="25" customWidth="1"/>
    <col min="8" max="8" width="1.1796875" style="25" customWidth="1"/>
    <col min="9" max="9" width="16.81640625" style="25" customWidth="1"/>
    <col min="10" max="10" width="27.453125" style="25" customWidth="1"/>
    <col min="11" max="11" width="3" style="25" bestFit="1" customWidth="1"/>
    <col min="12" max="12" width="23.26953125" style="25" customWidth="1"/>
    <col min="13" max="13" width="1.1796875" style="25" customWidth="1"/>
    <col min="14" max="14" width="15" style="25" customWidth="1"/>
    <col min="15" max="16" width="11.453125" style="25"/>
    <col min="17" max="17" width="15.54296875" style="25" customWidth="1"/>
    <col min="18" max="19" width="1.26953125" style="25" customWidth="1"/>
    <col min="20" max="20" width="22" style="25" customWidth="1"/>
    <col min="21" max="21" width="11.453125" style="25"/>
    <col min="22" max="22" width="29" style="25" customWidth="1"/>
    <col min="23" max="23" width="2" style="25" customWidth="1"/>
    <col min="24" max="24" width="14.1796875" style="25" customWidth="1"/>
    <col min="25" max="16384" width="11.453125" style="25"/>
  </cols>
  <sheetData>
    <row r="1" spans="2:14" ht="72.75" customHeight="1" thickBot="1" x14ac:dyDescent="0.4">
      <c r="B1" s="108" t="str">
        <f>CONCATENATE('Organisateur - à compléter'!M7)</f>
        <v>Plateau U11 du 9 octobre 2021</v>
      </c>
      <c r="C1" s="109"/>
      <c r="D1" s="109"/>
      <c r="E1" s="109"/>
      <c r="F1" s="109"/>
      <c r="G1" s="109"/>
      <c r="H1" s="109"/>
      <c r="I1" s="109"/>
      <c r="J1" s="41"/>
      <c r="K1" s="41"/>
      <c r="L1" s="41"/>
      <c r="M1" s="41"/>
      <c r="N1" s="41"/>
    </row>
    <row r="2" spans="2:14" ht="4.5" customHeight="1" x14ac:dyDescent="0.35">
      <c r="D2" s="42"/>
      <c r="E2" s="42"/>
      <c r="F2" s="42"/>
      <c r="G2" s="42"/>
      <c r="H2" s="42"/>
      <c r="I2" s="42"/>
    </row>
    <row r="3" spans="2:14" ht="3.75" customHeight="1" thickBot="1" x14ac:dyDescent="0.4">
      <c r="H3" s="43"/>
      <c r="I3" s="43"/>
      <c r="J3" s="44"/>
      <c r="K3" s="44"/>
      <c r="L3" s="44"/>
      <c r="M3" s="44"/>
      <c r="N3" s="44"/>
    </row>
    <row r="4" spans="2:14" ht="41.25" customHeight="1" thickBot="1" x14ac:dyDescent="0.4">
      <c r="E4" s="111" t="s">
        <v>43</v>
      </c>
      <c r="F4" s="112"/>
      <c r="G4" s="112"/>
      <c r="H4" s="113">
        <f>'Organisateur - à compléter'!M8</f>
        <v>3.472222222222222E-3</v>
      </c>
      <c r="I4" s="114"/>
    </row>
    <row r="5" spans="2:14" ht="41.25" customHeight="1" thickBot="1" x14ac:dyDescent="0.4">
      <c r="E5" s="111" t="s">
        <v>42</v>
      </c>
      <c r="F5" s="112"/>
      <c r="G5" s="112"/>
      <c r="H5" s="113">
        <f>'Organisateur - à compléter'!M9</f>
        <v>8.3333333333333332E-3</v>
      </c>
      <c r="I5" s="114"/>
    </row>
    <row r="6" spans="2:14" ht="15" customHeight="1" thickBot="1" x14ac:dyDescent="0.4"/>
    <row r="7" spans="2:14" ht="33" customHeight="1" thickBot="1" x14ac:dyDescent="0.4">
      <c r="B7" s="45" t="s">
        <v>60</v>
      </c>
      <c r="E7" s="105" t="s">
        <v>45</v>
      </c>
      <c r="F7" s="106"/>
      <c r="G7" s="107"/>
      <c r="I7" s="62" t="s">
        <v>44</v>
      </c>
    </row>
    <row r="8" spans="2:14" ht="33" customHeight="1" thickBot="1" x14ac:dyDescent="0.4">
      <c r="B8" s="22">
        <f>'Organisateur - à compléter'!A13</f>
        <v>0.52083333333333337</v>
      </c>
      <c r="E8" s="46" t="str">
        <f>'Organisateur - à compléter'!Z8</f>
        <v>Bordeaux</v>
      </c>
      <c r="F8" s="47" t="s">
        <v>0</v>
      </c>
      <c r="G8" s="48" t="str">
        <f>'Organisateur - à compléter'!Z9</f>
        <v>Grenoble</v>
      </c>
      <c r="I8" s="27">
        <v>1</v>
      </c>
    </row>
    <row r="9" spans="2:14" ht="33" customHeight="1" thickBot="1" x14ac:dyDescent="0.4">
      <c r="B9" s="22">
        <f>'Organisateur - à compléter'!C13</f>
        <v>0.53263888888888888</v>
      </c>
      <c r="E9" s="46" t="str">
        <f>'Organisateur - à compléter'!Z10</f>
        <v>Angers</v>
      </c>
      <c r="F9" s="47" t="s">
        <v>0</v>
      </c>
      <c r="G9" s="48" t="str">
        <f>'Organisateur - à compléter'!Z8</f>
        <v>Bordeaux</v>
      </c>
      <c r="I9" s="27">
        <v>1</v>
      </c>
    </row>
    <row r="10" spans="2:14" ht="33" customHeight="1" thickBot="1" x14ac:dyDescent="0.4">
      <c r="B10" s="22">
        <f>'Organisateur - à compléter'!E13</f>
        <v>0.5444444444444444</v>
      </c>
      <c r="E10" s="46" t="str">
        <f>'Organisateur - à compléter'!Z9</f>
        <v>Grenoble</v>
      </c>
      <c r="F10" s="47" t="s">
        <v>0</v>
      </c>
      <c r="G10" s="48" t="str">
        <f>'Organisateur - à compléter'!Z10</f>
        <v>Angers</v>
      </c>
      <c r="I10" s="27">
        <v>1</v>
      </c>
    </row>
    <row r="11" spans="2:14" ht="33" customHeight="1" thickBot="1" x14ac:dyDescent="0.4">
      <c r="B11" s="22">
        <f>'Organisateur - à compléter'!G13</f>
        <v>0.55624999999999991</v>
      </c>
      <c r="E11" s="46" t="str">
        <f>'Organisateur - à compléter'!Z9</f>
        <v>Grenoble</v>
      </c>
      <c r="F11" s="47" t="s">
        <v>0</v>
      </c>
      <c r="G11" s="48" t="str">
        <f>'Organisateur - à compléter'!Z8</f>
        <v>Bordeaux</v>
      </c>
      <c r="I11" s="27">
        <v>1</v>
      </c>
    </row>
    <row r="12" spans="2:14" ht="33" customHeight="1" thickBot="1" x14ac:dyDescent="0.4">
      <c r="B12" s="22">
        <f>'Organisateur - à compléter'!I13</f>
        <v>0.56805555555555542</v>
      </c>
      <c r="E12" s="46" t="str">
        <f>'Organisateur - à compléter'!Z8</f>
        <v>Bordeaux</v>
      </c>
      <c r="F12" s="47" t="s">
        <v>0</v>
      </c>
      <c r="G12" s="48" t="str">
        <f>'Organisateur - à compléter'!Z10</f>
        <v>Angers</v>
      </c>
      <c r="I12" s="61">
        <v>1</v>
      </c>
    </row>
    <row r="13" spans="2:14" ht="33" customHeight="1" thickBot="1" x14ac:dyDescent="0.4">
      <c r="B13" s="24">
        <f>'Organisateur - à compléter'!K13</f>
        <v>0.57986111111111094</v>
      </c>
      <c r="E13" s="59" t="str">
        <f>'Organisateur - à compléter'!Z10</f>
        <v>Angers</v>
      </c>
      <c r="F13" s="49" t="s">
        <v>0</v>
      </c>
      <c r="G13" s="60" t="str">
        <f>'Organisateur - à compléter'!Z9</f>
        <v>Grenoble</v>
      </c>
      <c r="I13" s="38">
        <v>1</v>
      </c>
    </row>
    <row r="14" spans="2:14" ht="33" customHeight="1" x14ac:dyDescent="0.35"/>
  </sheetData>
  <sheetProtection sheet="1" objects="1" scenarios="1"/>
  <mergeCells count="6">
    <mergeCell ref="E7:G7"/>
    <mergeCell ref="B1:I1"/>
    <mergeCell ref="E4:G4"/>
    <mergeCell ref="H4:I4"/>
    <mergeCell ref="E5:G5"/>
    <mergeCell ref="H5:I5"/>
  </mergeCells>
  <pageMargins left="0.70866141732283472" right="0.70866141732283472" top="0.74803149606299213" bottom="0.74803149606299213" header="0.31496062992125984" footer="0.31496062992125984"/>
  <pageSetup paperSize="9" scale="9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C996AF-5C78-4848-9CE8-073815860CF1}">
  <sheetPr>
    <pageSetUpPr fitToPage="1"/>
  </sheetPr>
  <dimension ref="B1:O20"/>
  <sheetViews>
    <sheetView showGridLines="0" zoomScale="60" zoomScaleNormal="60" workbookViewId="0">
      <selection activeCell="G9" sqref="G9"/>
    </sheetView>
  </sheetViews>
  <sheetFormatPr baseColWidth="10" defaultColWidth="11.453125" defaultRowHeight="21" x14ac:dyDescent="0.35"/>
  <cols>
    <col min="1" max="1" width="20.90625" style="25" customWidth="1"/>
    <col min="2" max="2" width="23.81640625" style="25" customWidth="1"/>
    <col min="3" max="3" width="1" style="25" hidden="1" customWidth="1"/>
    <col min="4" max="4" width="1.453125" style="25" customWidth="1"/>
    <col min="5" max="5" width="26.7265625" style="25" customWidth="1"/>
    <col min="6" max="6" width="4" style="25" customWidth="1"/>
    <col min="7" max="7" width="22.26953125" style="25" customWidth="1"/>
    <col min="8" max="8" width="1.1796875" style="25" customWidth="1"/>
    <col min="9" max="9" width="12.81640625" style="25" bestFit="1" customWidth="1"/>
    <col min="10" max="10" width="1.26953125" style="25" customWidth="1"/>
    <col min="11" max="11" width="27.453125" style="25" customWidth="1"/>
    <col min="12" max="12" width="3" style="25" bestFit="1" customWidth="1"/>
    <col min="13" max="13" width="23.26953125" style="25" customWidth="1"/>
    <col min="14" max="14" width="1.1796875" style="25" customWidth="1"/>
    <col min="15" max="15" width="15" style="25" customWidth="1"/>
    <col min="16" max="17" width="11.453125" style="25"/>
    <col min="18" max="18" width="15.54296875" style="25" customWidth="1"/>
    <col min="19" max="20" width="1.26953125" style="25" customWidth="1"/>
    <col min="21" max="21" width="22" style="25" customWidth="1"/>
    <col min="22" max="22" width="11.453125" style="25"/>
    <col min="23" max="23" width="29" style="25" customWidth="1"/>
    <col min="24" max="24" width="2" style="25" customWidth="1"/>
    <col min="25" max="25" width="14.1796875" style="25" customWidth="1"/>
    <col min="26" max="16384" width="11.453125" style="25"/>
  </cols>
  <sheetData>
    <row r="1" spans="2:15" ht="72.75" customHeight="1" thickBot="1" x14ac:dyDescent="0.4">
      <c r="B1" s="108" t="str">
        <f>CONCATENATE('Organisateur - à compléter'!M7)</f>
        <v>Plateau U11 du 9 octobre 2021</v>
      </c>
      <c r="C1" s="109"/>
      <c r="D1" s="109"/>
      <c r="E1" s="109"/>
      <c r="F1" s="109"/>
      <c r="G1" s="109"/>
      <c r="H1" s="109"/>
      <c r="I1" s="109"/>
      <c r="J1" s="41"/>
      <c r="K1" s="41"/>
      <c r="L1" s="41"/>
      <c r="M1" s="41"/>
      <c r="N1" s="41"/>
      <c r="O1" s="41"/>
    </row>
    <row r="2" spans="2:15" ht="4.5" customHeight="1" x14ac:dyDescent="0.35">
      <c r="D2" s="42"/>
      <c r="E2" s="42"/>
      <c r="F2" s="42"/>
      <c r="G2" s="42"/>
      <c r="H2" s="42"/>
      <c r="I2" s="42"/>
    </row>
    <row r="3" spans="2:15" ht="3.75" customHeight="1" thickBot="1" x14ac:dyDescent="0.4">
      <c r="H3" s="43"/>
      <c r="I3" s="43"/>
      <c r="J3" s="44"/>
      <c r="K3" s="44"/>
      <c r="L3" s="44"/>
      <c r="M3" s="44"/>
      <c r="N3" s="44"/>
      <c r="O3" s="44"/>
    </row>
    <row r="4" spans="2:15" ht="41.25" customHeight="1" thickBot="1" x14ac:dyDescent="0.4">
      <c r="E4" s="111" t="s">
        <v>43</v>
      </c>
      <c r="F4" s="112"/>
      <c r="G4" s="112"/>
      <c r="H4" s="113">
        <f>'Organisateur - à compléter'!M8</f>
        <v>3.472222222222222E-3</v>
      </c>
      <c r="I4" s="114"/>
    </row>
    <row r="5" spans="2:15" ht="41.25" customHeight="1" thickBot="1" x14ac:dyDescent="0.4">
      <c r="E5" s="111" t="s">
        <v>42</v>
      </c>
      <c r="F5" s="112"/>
      <c r="G5" s="112"/>
      <c r="H5" s="113">
        <f>'Organisateur - à compléter'!M9</f>
        <v>8.3333333333333332E-3</v>
      </c>
      <c r="I5" s="114"/>
    </row>
    <row r="6" spans="2:15" ht="15" customHeight="1" thickBot="1" x14ac:dyDescent="0.4"/>
    <row r="7" spans="2:15" ht="33" customHeight="1" thickBot="1" x14ac:dyDescent="0.4">
      <c r="B7" s="45" t="s">
        <v>60</v>
      </c>
      <c r="E7" s="105" t="s">
        <v>45</v>
      </c>
      <c r="F7" s="106"/>
      <c r="G7" s="107"/>
      <c r="I7" s="45" t="s">
        <v>44</v>
      </c>
    </row>
    <row r="8" spans="2:15" ht="33" customHeight="1" x14ac:dyDescent="0.35">
      <c r="B8" s="22">
        <f>'Organisateur - à compléter'!A13</f>
        <v>0.52083333333333337</v>
      </c>
      <c r="E8" s="46" t="str">
        <f>'Organisateur - à compléter'!Z8</f>
        <v>Bordeaux</v>
      </c>
      <c r="F8" s="47" t="s">
        <v>0</v>
      </c>
      <c r="G8" s="48" t="str">
        <f>'Organisateur - à compléter'!Z9</f>
        <v>Grenoble</v>
      </c>
      <c r="I8" s="27">
        <v>1</v>
      </c>
    </row>
    <row r="9" spans="2:15" ht="33" customHeight="1" thickBot="1" x14ac:dyDescent="0.4">
      <c r="B9" s="127">
        <f>'Organisateur - à compléter'!A13</f>
        <v>0.52083333333333337</v>
      </c>
      <c r="E9" s="128" t="str">
        <f>'Organisateur - à compléter'!Z10</f>
        <v>Angers</v>
      </c>
      <c r="F9" s="129" t="s">
        <v>0</v>
      </c>
      <c r="G9" s="130" t="str">
        <f>'Organisateur - à compléter'!Z11</f>
        <v>Paris XIII</v>
      </c>
      <c r="I9" s="131">
        <v>2</v>
      </c>
    </row>
    <row r="10" spans="2:15" ht="33" customHeight="1" x14ac:dyDescent="0.35">
      <c r="B10" s="22">
        <f>'Organisateur - à compléter'!C13</f>
        <v>0.53263888888888888</v>
      </c>
      <c r="E10" s="46" t="str">
        <f>'Organisateur - à compléter'!Z8</f>
        <v>Bordeaux</v>
      </c>
      <c r="F10" s="47" t="s">
        <v>0</v>
      </c>
      <c r="G10" s="48" t="str">
        <f>'Organisateur - à compléter'!Z10</f>
        <v>Angers</v>
      </c>
      <c r="I10" s="27">
        <v>1</v>
      </c>
    </row>
    <row r="11" spans="2:15" ht="33" customHeight="1" thickBot="1" x14ac:dyDescent="0.4">
      <c r="B11" s="127">
        <f>'Organisateur - à compléter'!C13</f>
        <v>0.53263888888888888</v>
      </c>
      <c r="E11" s="128" t="str">
        <f>'Organisateur - à compléter'!Z9</f>
        <v>Grenoble</v>
      </c>
      <c r="F11" s="129" t="s">
        <v>0</v>
      </c>
      <c r="G11" s="130" t="str">
        <f>'Organisateur - à compléter'!Z11</f>
        <v>Paris XIII</v>
      </c>
      <c r="I11" s="131">
        <v>2</v>
      </c>
    </row>
    <row r="12" spans="2:15" ht="33" customHeight="1" x14ac:dyDescent="0.35">
      <c r="B12" s="22">
        <f>'Organisateur - à compléter'!E13</f>
        <v>0.5444444444444444</v>
      </c>
      <c r="E12" s="46" t="str">
        <f>'Organisateur - à compléter'!Z8</f>
        <v>Bordeaux</v>
      </c>
      <c r="F12" s="47" t="s">
        <v>0</v>
      </c>
      <c r="G12" s="48" t="str">
        <f>'Organisateur - à compléter'!Z11</f>
        <v>Paris XIII</v>
      </c>
      <c r="I12" s="27">
        <v>1</v>
      </c>
    </row>
    <row r="13" spans="2:15" ht="33" customHeight="1" thickBot="1" x14ac:dyDescent="0.4">
      <c r="B13" s="127">
        <f>'Organisateur - à compléter'!E13</f>
        <v>0.5444444444444444</v>
      </c>
      <c r="E13" s="128" t="str">
        <f>'Organisateur - à compléter'!Z9</f>
        <v>Grenoble</v>
      </c>
      <c r="F13" s="129" t="s">
        <v>0</v>
      </c>
      <c r="G13" s="130" t="str">
        <f>'Organisateur - à compléter'!Z10</f>
        <v>Angers</v>
      </c>
      <c r="I13" s="131">
        <v>2</v>
      </c>
    </row>
    <row r="14" spans="2:15" ht="33" customHeight="1" x14ac:dyDescent="0.35">
      <c r="B14" s="22">
        <f>'Organisateur - à compléter'!G13</f>
        <v>0.55624999999999991</v>
      </c>
      <c r="E14" s="46" t="str">
        <f>'Organisateur - à compléter'!Z8</f>
        <v>Bordeaux</v>
      </c>
      <c r="F14" s="47" t="s">
        <v>0</v>
      </c>
      <c r="G14" s="48" t="str">
        <f>'Organisateur - à compléter'!Z9</f>
        <v>Grenoble</v>
      </c>
      <c r="I14" s="27">
        <v>1</v>
      </c>
    </row>
    <row r="15" spans="2:15" ht="33" customHeight="1" thickBot="1" x14ac:dyDescent="0.4">
      <c r="B15" s="127">
        <f>'Organisateur - à compléter'!G13</f>
        <v>0.55624999999999991</v>
      </c>
      <c r="E15" s="128" t="str">
        <f>'Organisateur - à compléter'!Z10</f>
        <v>Angers</v>
      </c>
      <c r="F15" s="129" t="s">
        <v>0</v>
      </c>
      <c r="G15" s="130" t="str">
        <f>'Organisateur - à compléter'!Z11</f>
        <v>Paris XIII</v>
      </c>
      <c r="I15" s="131">
        <v>2</v>
      </c>
    </row>
    <row r="16" spans="2:15" ht="33" customHeight="1" x14ac:dyDescent="0.35">
      <c r="B16" s="22">
        <f>'Organisateur - à compléter'!I13</f>
        <v>0.56805555555555542</v>
      </c>
      <c r="E16" s="46" t="str">
        <f>'Organisateur - à compléter'!Z8</f>
        <v>Bordeaux</v>
      </c>
      <c r="F16" s="47" t="s">
        <v>0</v>
      </c>
      <c r="G16" s="48" t="str">
        <f>'Organisateur - à compléter'!Z10</f>
        <v>Angers</v>
      </c>
      <c r="I16" s="27">
        <v>1</v>
      </c>
    </row>
    <row r="17" spans="2:9" ht="33" customHeight="1" thickBot="1" x14ac:dyDescent="0.4">
      <c r="B17" s="127">
        <f>'Organisateur - à compléter'!I13</f>
        <v>0.56805555555555542</v>
      </c>
      <c r="E17" s="128" t="str">
        <f>'Organisateur - à compléter'!Z9</f>
        <v>Grenoble</v>
      </c>
      <c r="F17" s="129" t="s">
        <v>0</v>
      </c>
      <c r="G17" s="130" t="str">
        <f>'Organisateur - à compléter'!Z11</f>
        <v>Paris XIII</v>
      </c>
      <c r="I17" s="131">
        <v>2</v>
      </c>
    </row>
    <row r="18" spans="2:9" ht="33" customHeight="1" x14ac:dyDescent="0.35">
      <c r="B18" s="22">
        <f>'Organisateur - à compléter'!K13</f>
        <v>0.57986111111111094</v>
      </c>
      <c r="E18" s="46" t="str">
        <f>'Organisateur - à compléter'!Z8</f>
        <v>Bordeaux</v>
      </c>
      <c r="F18" s="47" t="s">
        <v>0</v>
      </c>
      <c r="G18" s="48" t="str">
        <f>'Organisateur - à compléter'!Z11</f>
        <v>Paris XIII</v>
      </c>
      <c r="I18" s="50">
        <v>1</v>
      </c>
    </row>
    <row r="19" spans="2:9" ht="33" customHeight="1" thickBot="1" x14ac:dyDescent="0.4">
      <c r="B19" s="135">
        <f>'Organisateur - à compléter'!K13</f>
        <v>0.57986111111111094</v>
      </c>
      <c r="E19" s="128" t="str">
        <f>'Organisateur - à compléter'!Z9</f>
        <v>Grenoble</v>
      </c>
      <c r="F19" s="129" t="s">
        <v>0</v>
      </c>
      <c r="G19" s="130" t="str">
        <f>'Organisateur - à compléter'!Z10</f>
        <v>Angers</v>
      </c>
      <c r="I19" s="131">
        <v>2</v>
      </c>
    </row>
    <row r="20" spans="2:9" ht="33" customHeight="1" x14ac:dyDescent="0.35"/>
  </sheetData>
  <sheetProtection sheet="1" objects="1" scenarios="1"/>
  <mergeCells count="6">
    <mergeCell ref="B1:I1"/>
    <mergeCell ref="E7:G7"/>
    <mergeCell ref="H4:I4"/>
    <mergeCell ref="E5:G5"/>
    <mergeCell ref="H5:I5"/>
    <mergeCell ref="E4:G4"/>
  </mergeCells>
  <pageMargins left="0.70866141732283472" right="0.70866141732283472" top="0.74803149606299213" bottom="0.74803149606299213" header="0.31496062992125984" footer="0.31496062992125984"/>
  <pageSetup paperSize="9" scale="94" orientation="portrait" r:id="rId1"/>
  <ignoredErrors>
    <ignoredError sqref="G10 G16 E17 E15 E13 E11 E9"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B30AF6D-ADD7-40BC-B3EE-7DF5D7D72983}">
  <sheetPr>
    <pageSetUpPr fitToPage="1"/>
  </sheetPr>
  <dimension ref="B1:H39"/>
  <sheetViews>
    <sheetView showGridLines="0" zoomScale="60" zoomScaleNormal="60" workbookViewId="0">
      <selection activeCell="F8" sqref="F8"/>
    </sheetView>
  </sheetViews>
  <sheetFormatPr baseColWidth="10" defaultColWidth="11.453125" defaultRowHeight="21" x14ac:dyDescent="0.35"/>
  <cols>
    <col min="1" max="2" width="20.26953125" style="19" customWidth="1"/>
    <col min="3" max="3" width="1.81640625" style="19" customWidth="1"/>
    <col min="4" max="4" width="28.6328125" style="19" customWidth="1"/>
    <col min="5" max="5" width="3" style="19" bestFit="1" customWidth="1"/>
    <col min="6" max="6" width="25.90625" style="19" customWidth="1"/>
    <col min="7" max="7" width="1.81640625" style="19" customWidth="1"/>
    <col min="8" max="8" width="13.54296875" style="19" customWidth="1"/>
    <col min="9" max="16384" width="11.453125" style="19"/>
  </cols>
  <sheetData>
    <row r="1" spans="2:8" ht="72.75" customHeight="1" thickBot="1" x14ac:dyDescent="0.4">
      <c r="B1" s="108" t="str">
        <f>'Organisateur - à compléter'!M7</f>
        <v>Plateau U11 du 9 octobre 2021</v>
      </c>
      <c r="C1" s="109"/>
      <c r="D1" s="109"/>
      <c r="E1" s="109"/>
      <c r="F1" s="109"/>
      <c r="G1" s="109"/>
      <c r="H1" s="110"/>
    </row>
    <row r="2" spans="2:8" ht="4.5" customHeight="1" x14ac:dyDescent="0.35">
      <c r="C2" s="17"/>
      <c r="D2" s="17"/>
      <c r="E2" s="17"/>
      <c r="F2" s="17"/>
    </row>
    <row r="3" spans="2:8" ht="3.75" customHeight="1" thickBot="1" x14ac:dyDescent="0.4">
      <c r="C3" s="17"/>
      <c r="D3" s="16"/>
      <c r="E3" s="16"/>
      <c r="F3" s="16"/>
    </row>
    <row r="4" spans="2:8" ht="41.25" customHeight="1" thickBot="1" x14ac:dyDescent="0.4">
      <c r="B4" s="120"/>
      <c r="C4" s="120"/>
      <c r="D4" s="118" t="s">
        <v>50</v>
      </c>
      <c r="E4" s="119"/>
      <c r="F4" s="119"/>
      <c r="G4" s="119"/>
      <c r="H4" s="63">
        <f>'Organisateur - à compléter'!M8</f>
        <v>3.472222222222222E-3</v>
      </c>
    </row>
    <row r="5" spans="2:8" ht="41.25" customHeight="1" thickBot="1" x14ac:dyDescent="0.4">
      <c r="B5" s="121"/>
      <c r="C5" s="121"/>
      <c r="D5" s="118" t="s">
        <v>42</v>
      </c>
      <c r="E5" s="119"/>
      <c r="F5" s="119"/>
      <c r="G5" s="119"/>
      <c r="H5" s="63">
        <f>'Organisateur - à compléter'!M9</f>
        <v>8.3333333333333332E-3</v>
      </c>
    </row>
    <row r="6" spans="2:8" ht="15" customHeight="1" thickBot="1" x14ac:dyDescent="0.4">
      <c r="C6" s="17"/>
      <c r="D6" s="17"/>
      <c r="E6" s="17"/>
      <c r="F6" s="17"/>
    </row>
    <row r="7" spans="2:8" ht="33" customHeight="1" thickBot="1" x14ac:dyDescent="0.4">
      <c r="B7" s="64" t="s">
        <v>60</v>
      </c>
      <c r="C7" s="17"/>
      <c r="D7" s="115" t="s">
        <v>45</v>
      </c>
      <c r="E7" s="116"/>
      <c r="F7" s="117"/>
      <c r="H7" s="64" t="s">
        <v>44</v>
      </c>
    </row>
    <row r="8" spans="2:8" ht="33" customHeight="1" x14ac:dyDescent="0.35">
      <c r="B8" s="22">
        <f>'Organisateur - à compléter'!A13</f>
        <v>0.52083333333333337</v>
      </c>
      <c r="C8" s="51"/>
      <c r="D8" s="46" t="str">
        <f>'Organisateur - à compléter'!Z8</f>
        <v>Bordeaux</v>
      </c>
      <c r="E8" s="47" t="s">
        <v>0</v>
      </c>
      <c r="F8" s="48" t="str">
        <f>'Organisateur - à compléter'!Z9</f>
        <v>Grenoble</v>
      </c>
      <c r="H8" s="27">
        <v>1</v>
      </c>
    </row>
    <row r="9" spans="2:8" ht="33" customHeight="1" thickBot="1" x14ac:dyDescent="0.4">
      <c r="B9" s="127">
        <f>'Organisateur - à compléter'!A13</f>
        <v>0.52083333333333337</v>
      </c>
      <c r="C9" s="51"/>
      <c r="D9" s="128" t="str">
        <f>'Organisateur - à compléter'!Z10</f>
        <v>Angers</v>
      </c>
      <c r="E9" s="129" t="s">
        <v>0</v>
      </c>
      <c r="F9" s="130" t="str">
        <f>'Organisateur - à compléter'!Z11</f>
        <v>Paris XIII</v>
      </c>
      <c r="H9" s="131">
        <v>2</v>
      </c>
    </row>
    <row r="10" spans="2:8" ht="33" customHeight="1" x14ac:dyDescent="0.35">
      <c r="B10" s="22">
        <f>'Organisateur - à compléter'!C13</f>
        <v>0.53263888888888888</v>
      </c>
      <c r="C10" s="51"/>
      <c r="D10" s="46" t="str">
        <f>'Organisateur - à compléter'!Z12</f>
        <v xml:space="preserve">Aubagne </v>
      </c>
      <c r="E10" s="47" t="s">
        <v>0</v>
      </c>
      <c r="F10" s="48" t="str">
        <f>'Organisateur - à compléter'!Z8</f>
        <v>Bordeaux</v>
      </c>
      <c r="H10" s="27">
        <v>1</v>
      </c>
    </row>
    <row r="11" spans="2:8" ht="33" customHeight="1" thickBot="1" x14ac:dyDescent="0.4">
      <c r="B11" s="127">
        <f>'Organisateur - à compléter'!C13</f>
        <v>0.53263888888888888</v>
      </c>
      <c r="C11" s="51"/>
      <c r="D11" s="128" t="str">
        <f>'Organisateur - à compléter'!Z10</f>
        <v>Angers</v>
      </c>
      <c r="E11" s="129" t="s">
        <v>0</v>
      </c>
      <c r="F11" s="130" t="str">
        <f>'Organisateur - à compléter'!Z9</f>
        <v>Grenoble</v>
      </c>
      <c r="H11" s="131">
        <v>2</v>
      </c>
    </row>
    <row r="12" spans="2:8" ht="33" customHeight="1" x14ac:dyDescent="0.35">
      <c r="B12" s="22">
        <f>'Organisateur - à compléter'!E13</f>
        <v>0.5444444444444444</v>
      </c>
      <c r="C12" s="51"/>
      <c r="D12" s="46" t="str">
        <f>'Organisateur - à compléter'!Z11</f>
        <v>Paris XIII</v>
      </c>
      <c r="E12" s="47" t="s">
        <v>0</v>
      </c>
      <c r="F12" s="48" t="str">
        <f>'Organisateur - à compléter'!Z12</f>
        <v xml:space="preserve">Aubagne </v>
      </c>
      <c r="H12" s="27">
        <v>1</v>
      </c>
    </row>
    <row r="13" spans="2:8" ht="33" customHeight="1" thickBot="1" x14ac:dyDescent="0.4">
      <c r="B13" s="127">
        <f>B12</f>
        <v>0.5444444444444444</v>
      </c>
      <c r="C13" s="51"/>
      <c r="D13" s="128" t="str">
        <f>'Organisateur - à compléter'!Z10</f>
        <v>Angers</v>
      </c>
      <c r="E13" s="129" t="s">
        <v>0</v>
      </c>
      <c r="F13" s="130" t="str">
        <f>'Organisateur - à compléter'!Z8</f>
        <v>Bordeaux</v>
      </c>
      <c r="H13" s="131">
        <v>2</v>
      </c>
    </row>
    <row r="14" spans="2:8" ht="33" customHeight="1" x14ac:dyDescent="0.35">
      <c r="B14" s="22">
        <f>'Organisateur - à compléter'!G13</f>
        <v>0.55624999999999991</v>
      </c>
      <c r="C14" s="51"/>
      <c r="D14" s="46" t="str">
        <f>'Organisateur - à compléter'!Z9</f>
        <v>Grenoble</v>
      </c>
      <c r="E14" s="47" t="s">
        <v>0</v>
      </c>
      <c r="F14" s="48" t="str">
        <f>'Organisateur - à compléter'!Z11</f>
        <v>Paris XIII</v>
      </c>
      <c r="H14" s="27">
        <v>1</v>
      </c>
    </row>
    <row r="15" spans="2:8" ht="33" customHeight="1" thickBot="1" x14ac:dyDescent="0.4">
      <c r="B15" s="127">
        <f>B14</f>
        <v>0.55624999999999991</v>
      </c>
      <c r="C15" s="51"/>
      <c r="D15" s="128" t="str">
        <f>'Organisateur - à compléter'!Z10</f>
        <v>Angers</v>
      </c>
      <c r="E15" s="129" t="s">
        <v>0</v>
      </c>
      <c r="F15" s="130" t="str">
        <f>'Organisateur - à compléter'!Z12</f>
        <v xml:space="preserve">Aubagne </v>
      </c>
      <c r="H15" s="131">
        <v>2</v>
      </c>
    </row>
    <row r="16" spans="2:8" ht="33" customHeight="1" x14ac:dyDescent="0.35">
      <c r="B16" s="22">
        <f>'Organisateur - à compléter'!I13</f>
        <v>0.56805555555555542</v>
      </c>
      <c r="C16" s="51"/>
      <c r="D16" s="46" t="str">
        <f>'Organisateur - à compléter'!Z11</f>
        <v>Paris XIII</v>
      </c>
      <c r="E16" s="47" t="s">
        <v>0</v>
      </c>
      <c r="F16" s="48" t="str">
        <f>'Organisateur - à compléter'!Z8</f>
        <v>Bordeaux</v>
      </c>
      <c r="H16" s="27">
        <v>1</v>
      </c>
    </row>
    <row r="17" spans="2:8" ht="33" customHeight="1" thickBot="1" x14ac:dyDescent="0.4">
      <c r="B17" s="135">
        <f>B16</f>
        <v>0.56805555555555542</v>
      </c>
      <c r="C17" s="51"/>
      <c r="D17" s="128" t="str">
        <f>'Organisateur - à compléter'!Z12</f>
        <v xml:space="preserve">Aubagne </v>
      </c>
      <c r="E17" s="129" t="s">
        <v>0</v>
      </c>
      <c r="F17" s="130" t="str">
        <f>'Organisateur - à compléter'!Z9</f>
        <v>Grenoble</v>
      </c>
      <c r="H17" s="131">
        <v>2</v>
      </c>
    </row>
    <row r="18" spans="2:8" ht="12.75" customHeight="1" x14ac:dyDescent="0.35"/>
    <row r="19" spans="2:8" ht="30.75" customHeight="1" x14ac:dyDescent="0.35"/>
    <row r="20" spans="2:8" ht="30.75" customHeight="1" x14ac:dyDescent="0.35"/>
    <row r="21" spans="2:8" ht="30.75" customHeight="1" x14ac:dyDescent="0.35"/>
    <row r="22" spans="2:8" ht="30.75" customHeight="1" x14ac:dyDescent="0.35"/>
    <row r="23" spans="2:8" ht="30.75" customHeight="1" x14ac:dyDescent="0.35"/>
    <row r="24" spans="2:8" ht="30.75" customHeight="1" x14ac:dyDescent="0.35"/>
    <row r="25" spans="2:8" ht="30.75" customHeight="1" x14ac:dyDescent="0.35"/>
    <row r="26" spans="2:8" ht="30.75" customHeight="1" x14ac:dyDescent="0.35"/>
    <row r="27" spans="2:8" ht="30.75" customHeight="1" x14ac:dyDescent="0.35"/>
    <row r="28" spans="2:8" ht="30.75" customHeight="1" x14ac:dyDescent="0.35"/>
    <row r="29" spans="2:8" ht="30.75" customHeight="1" x14ac:dyDescent="0.35"/>
    <row r="30" spans="2:8" ht="30.75" customHeight="1" x14ac:dyDescent="0.35"/>
    <row r="31" spans="2:8" ht="30.75" customHeight="1" x14ac:dyDescent="0.35"/>
    <row r="32" spans="2:8" ht="30.75" customHeight="1" x14ac:dyDescent="0.35"/>
    <row r="33" ht="30.75" customHeight="1" x14ac:dyDescent="0.35"/>
    <row r="34" ht="30.75" customHeight="1" x14ac:dyDescent="0.35"/>
    <row r="35" ht="30.75" customHeight="1" x14ac:dyDescent="0.35"/>
    <row r="36" ht="30.75" customHeight="1" x14ac:dyDescent="0.35"/>
    <row r="37" ht="30.75" customHeight="1" x14ac:dyDescent="0.35"/>
    <row r="38" ht="30.75" customHeight="1" x14ac:dyDescent="0.35"/>
    <row r="39" ht="30.75" customHeight="1" x14ac:dyDescent="0.35"/>
  </sheetData>
  <sheetProtection sheet="1" objects="1" scenarios="1"/>
  <mergeCells count="4">
    <mergeCell ref="B1:H1"/>
    <mergeCell ref="D7:F7"/>
    <mergeCell ref="D4:G4"/>
    <mergeCell ref="D5:G5"/>
  </mergeCells>
  <pageMargins left="0.70866141732283472" right="0.70866141732283472" top="0.74803149606299213" bottom="0.74803149606299213" header="0.31496062992125984" footer="0.31496062992125984"/>
  <pageSetup paperSize="9" scale="91" orientation="portrait" r:id="rId1"/>
  <ignoredErrors>
    <ignoredError sqref="B14"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E579E1-5DEE-48A8-B881-F4B15FB2BDCF}">
  <sheetPr>
    <pageSetUpPr fitToPage="1"/>
  </sheetPr>
  <dimension ref="B1:I38"/>
  <sheetViews>
    <sheetView showGridLines="0" zoomScale="60" zoomScaleNormal="60" workbookViewId="0">
      <selection activeCell="G9" sqref="G9"/>
    </sheetView>
  </sheetViews>
  <sheetFormatPr baseColWidth="10" defaultColWidth="11.453125" defaultRowHeight="21" x14ac:dyDescent="0.35"/>
  <cols>
    <col min="1" max="1" width="22.81640625" style="19" customWidth="1"/>
    <col min="2" max="2" width="21.90625" style="19" customWidth="1"/>
    <col min="3" max="3" width="0.7265625" style="19" customWidth="1"/>
    <col min="4" max="4" width="1" style="19" hidden="1" customWidth="1"/>
    <col min="5" max="5" width="30.54296875" style="19" customWidth="1"/>
    <col min="6" max="6" width="4" style="19" customWidth="1"/>
    <col min="7" max="7" width="25.7265625" style="19" customWidth="1"/>
    <col min="8" max="8" width="0.7265625" style="19" customWidth="1"/>
    <col min="9" max="9" width="14.90625" style="19" customWidth="1"/>
    <col min="10" max="16384" width="11.453125" style="19"/>
  </cols>
  <sheetData>
    <row r="1" spans="2:9" ht="72.75" customHeight="1" thickBot="1" x14ac:dyDescent="0.4">
      <c r="B1" s="108" t="str">
        <f>CONCATENATE('Organisateur - à compléter'!M7)</f>
        <v>Plateau U11 du 9 octobre 2021</v>
      </c>
      <c r="C1" s="109"/>
      <c r="D1" s="109"/>
      <c r="E1" s="109"/>
      <c r="F1" s="109"/>
      <c r="G1" s="109"/>
      <c r="H1" s="109"/>
      <c r="I1" s="110"/>
    </row>
    <row r="2" spans="2:9" ht="4.5" customHeight="1" x14ac:dyDescent="0.35">
      <c r="D2" s="17"/>
      <c r="E2" s="21"/>
      <c r="F2" s="21"/>
      <c r="G2" s="21"/>
      <c r="H2" s="21"/>
      <c r="I2" s="21"/>
    </row>
    <row r="3" spans="2:9" ht="3.75" customHeight="1" thickBot="1" x14ac:dyDescent="0.4">
      <c r="D3" s="17"/>
      <c r="E3" s="17"/>
      <c r="F3" s="17"/>
      <c r="G3" s="17"/>
      <c r="H3" s="20"/>
      <c r="I3" s="20"/>
    </row>
    <row r="4" spans="2:9" ht="41.25" customHeight="1" thickBot="1" x14ac:dyDescent="0.4">
      <c r="D4" s="17"/>
      <c r="E4" s="118" t="s">
        <v>43</v>
      </c>
      <c r="F4" s="119"/>
      <c r="G4" s="119"/>
      <c r="H4" s="119"/>
      <c r="I4" s="63">
        <f>'Organisateur - à compléter'!M8</f>
        <v>3.472222222222222E-3</v>
      </c>
    </row>
    <row r="5" spans="2:9" ht="41.25" customHeight="1" thickBot="1" x14ac:dyDescent="0.4">
      <c r="D5" s="17"/>
      <c r="E5" s="111" t="s">
        <v>42</v>
      </c>
      <c r="F5" s="112"/>
      <c r="G5" s="112"/>
      <c r="H5" s="112"/>
      <c r="I5" s="63">
        <f>'Organisateur - à compléter'!M9</f>
        <v>8.3333333333333332E-3</v>
      </c>
    </row>
    <row r="6" spans="2:9" ht="15" customHeight="1" thickBot="1" x14ac:dyDescent="0.4">
      <c r="D6" s="17"/>
      <c r="E6" s="17"/>
      <c r="F6" s="17"/>
      <c r="G6" s="17"/>
      <c r="H6" s="20"/>
      <c r="I6" s="20"/>
    </row>
    <row r="7" spans="2:9" ht="33" customHeight="1" thickBot="1" x14ac:dyDescent="0.4">
      <c r="B7" s="64" t="s">
        <v>60</v>
      </c>
      <c r="D7" s="17"/>
      <c r="E7" s="122" t="s">
        <v>45</v>
      </c>
      <c r="F7" s="123"/>
      <c r="G7" s="124"/>
      <c r="H7" s="17"/>
      <c r="I7" s="64" t="s">
        <v>44</v>
      </c>
    </row>
    <row r="8" spans="2:9" ht="33" customHeight="1" x14ac:dyDescent="0.35">
      <c r="B8" s="22">
        <f>'Organisateur - à compléter'!A13</f>
        <v>0.52083333333333337</v>
      </c>
      <c r="C8" s="25"/>
      <c r="D8" s="25"/>
      <c r="E8" s="46" t="str">
        <f>'Organisateur - à compléter'!Z8</f>
        <v>Bordeaux</v>
      </c>
      <c r="F8" s="47" t="s">
        <v>0</v>
      </c>
      <c r="G8" s="48" t="str">
        <f>'Organisateur - à compléter'!Z9</f>
        <v>Grenoble</v>
      </c>
      <c r="H8" s="25"/>
      <c r="I8" s="27">
        <v>1</v>
      </c>
    </row>
    <row r="9" spans="2:9" ht="33" customHeight="1" thickBot="1" x14ac:dyDescent="0.4">
      <c r="B9" s="127">
        <f>'Organisateur - à compléter'!A13</f>
        <v>0.52083333333333337</v>
      </c>
      <c r="C9" s="25"/>
      <c r="D9" s="25"/>
      <c r="E9" s="128" t="str">
        <f>'Organisateur - à compléter'!Z10</f>
        <v>Angers</v>
      </c>
      <c r="F9" s="129" t="s">
        <v>0</v>
      </c>
      <c r="G9" s="130" t="str">
        <f>'Organisateur - à compléter'!Z11</f>
        <v>Paris XIII</v>
      </c>
      <c r="H9" s="25"/>
      <c r="I9" s="131">
        <v>2</v>
      </c>
    </row>
    <row r="10" spans="2:9" ht="33" customHeight="1" x14ac:dyDescent="0.35">
      <c r="B10" s="22">
        <f>'Organisateur - à compléter'!C13</f>
        <v>0.53263888888888888</v>
      </c>
      <c r="C10" s="25"/>
      <c r="D10" s="25"/>
      <c r="E10" s="46" t="str">
        <f>'Organisateur - à compléter'!Z12</f>
        <v xml:space="preserve">Aubagne </v>
      </c>
      <c r="F10" s="47" t="s">
        <v>0</v>
      </c>
      <c r="G10" s="48" t="str">
        <f>'Organisateur - à compléter'!Z13</f>
        <v>Toulouse</v>
      </c>
      <c r="H10" s="25"/>
      <c r="I10" s="27">
        <v>1</v>
      </c>
    </row>
    <row r="11" spans="2:9" ht="33" customHeight="1" thickBot="1" x14ac:dyDescent="0.4">
      <c r="B11" s="127">
        <f>'Organisateur - à compléter'!C13</f>
        <v>0.53263888888888888</v>
      </c>
      <c r="C11" s="25"/>
      <c r="D11" s="25"/>
      <c r="E11" s="128" t="str">
        <f>'Organisateur - à compléter'!Z11</f>
        <v>Paris XIII</v>
      </c>
      <c r="F11" s="129" t="s">
        <v>0</v>
      </c>
      <c r="G11" s="130" t="str">
        <f>'Organisateur - à compléter'!Z8</f>
        <v>Bordeaux</v>
      </c>
      <c r="H11" s="25"/>
      <c r="I11" s="131">
        <v>2</v>
      </c>
    </row>
    <row r="12" spans="2:9" ht="33" customHeight="1" x14ac:dyDescent="0.35">
      <c r="B12" s="22">
        <f>'Organisateur - à compléter'!E13</f>
        <v>0.5444444444444444</v>
      </c>
      <c r="C12" s="25"/>
      <c r="D12" s="25"/>
      <c r="E12" s="46" t="str">
        <f>'Organisateur - à compléter'!Z12</f>
        <v xml:space="preserve">Aubagne </v>
      </c>
      <c r="F12" s="47" t="s">
        <v>0</v>
      </c>
      <c r="G12" s="48" t="str">
        <f>'Organisateur - à compléter'!Z10</f>
        <v>Angers</v>
      </c>
      <c r="H12" s="25"/>
      <c r="I12" s="27">
        <v>1</v>
      </c>
    </row>
    <row r="13" spans="2:9" ht="33" customHeight="1" thickBot="1" x14ac:dyDescent="0.4">
      <c r="B13" s="127">
        <f>B12</f>
        <v>0.5444444444444444</v>
      </c>
      <c r="C13" s="25"/>
      <c r="D13" s="25"/>
      <c r="E13" s="128" t="str">
        <f>'Organisateur - à compléter'!Z9</f>
        <v>Grenoble</v>
      </c>
      <c r="F13" s="129" t="s">
        <v>0</v>
      </c>
      <c r="G13" s="130" t="str">
        <f>'Organisateur - à compléter'!Z13</f>
        <v>Toulouse</v>
      </c>
      <c r="H13" s="25"/>
      <c r="I13" s="131">
        <v>2</v>
      </c>
    </row>
    <row r="14" spans="2:9" ht="33" customHeight="1" x14ac:dyDescent="0.35">
      <c r="B14" s="22">
        <f>'Organisateur - à compléter'!G13</f>
        <v>0.55624999999999991</v>
      </c>
      <c r="C14" s="25"/>
      <c r="D14" s="25"/>
      <c r="E14" s="57" t="str">
        <f>'Organisateur - à compléter'!Z12</f>
        <v xml:space="preserve">Aubagne </v>
      </c>
      <c r="F14" s="55" t="s">
        <v>0</v>
      </c>
      <c r="G14" s="56" t="str">
        <f>'Organisateur - à compléter'!Z11</f>
        <v>Paris XIII</v>
      </c>
      <c r="H14" s="25"/>
      <c r="I14" s="27">
        <v>1</v>
      </c>
    </row>
    <row r="15" spans="2:9" ht="33" customHeight="1" thickBot="1" x14ac:dyDescent="0.4">
      <c r="B15" s="127">
        <f>B14</f>
        <v>0.55624999999999991</v>
      </c>
      <c r="C15" s="25"/>
      <c r="D15" s="25"/>
      <c r="E15" s="132" t="str">
        <f>'Organisateur - à compléter'!Z8</f>
        <v>Bordeaux</v>
      </c>
      <c r="F15" s="133" t="s">
        <v>0</v>
      </c>
      <c r="G15" s="134" t="str">
        <f>'Organisateur - à compléter'!Z13</f>
        <v>Toulouse</v>
      </c>
      <c r="H15" s="25"/>
      <c r="I15" s="131">
        <v>2</v>
      </c>
    </row>
    <row r="16" spans="2:9" ht="33" customHeight="1" x14ac:dyDescent="0.35">
      <c r="B16" s="22">
        <f>'Organisateur - à compléter'!I13</f>
        <v>0.56805555555555542</v>
      </c>
      <c r="C16" s="25"/>
      <c r="D16" s="25"/>
      <c r="E16" s="46" t="str">
        <f>'Organisateur - à compléter'!Z10</f>
        <v>Angers</v>
      </c>
      <c r="F16" s="47" t="s">
        <v>0</v>
      </c>
      <c r="G16" s="48" t="str">
        <f>'Organisateur - à compléter'!Z9</f>
        <v>Grenoble</v>
      </c>
      <c r="H16" s="25"/>
      <c r="I16" s="27">
        <v>1</v>
      </c>
    </row>
    <row r="17" spans="2:9" ht="33" customHeight="1" thickBot="1" x14ac:dyDescent="0.4">
      <c r="B17" s="127">
        <f>B16</f>
        <v>0.56805555555555542</v>
      </c>
      <c r="C17" s="25"/>
      <c r="D17" s="25"/>
      <c r="E17" s="128" t="str">
        <f>'Organisateur - à compléter'!Z12</f>
        <v xml:space="preserve">Aubagne </v>
      </c>
      <c r="F17" s="129" t="s">
        <v>0</v>
      </c>
      <c r="G17" s="130" t="str">
        <f>'Organisateur - à compléter'!Z8</f>
        <v>Bordeaux</v>
      </c>
      <c r="H17" s="25"/>
      <c r="I17" s="131">
        <v>2</v>
      </c>
    </row>
    <row r="18" spans="2:9" ht="33" customHeight="1" x14ac:dyDescent="0.35">
      <c r="B18" s="22">
        <f>'Organisateur - à compléter'!K13</f>
        <v>0.57986111111111094</v>
      </c>
      <c r="C18" s="25"/>
      <c r="D18" s="25"/>
      <c r="E18" s="46" t="str">
        <f>'Organisateur - à compléter'!Z9</f>
        <v>Grenoble</v>
      </c>
      <c r="F18" s="47" t="s">
        <v>0</v>
      </c>
      <c r="G18" s="48" t="str">
        <f>'Organisateur - à compléter'!Z11</f>
        <v>Paris XIII</v>
      </c>
      <c r="H18" s="25"/>
      <c r="I18" s="27">
        <v>1</v>
      </c>
    </row>
    <row r="19" spans="2:9" ht="33" customHeight="1" thickBot="1" x14ac:dyDescent="0.4">
      <c r="B19" s="127">
        <f>B18</f>
        <v>0.57986111111111094</v>
      </c>
      <c r="C19" s="25"/>
      <c r="D19" s="25"/>
      <c r="E19" s="128" t="str">
        <f>'Organisateur - à compléter'!Z13</f>
        <v>Toulouse</v>
      </c>
      <c r="F19" s="129" t="s">
        <v>0</v>
      </c>
      <c r="G19" s="130" t="str">
        <f>'Organisateur - à compléter'!Z10</f>
        <v>Angers</v>
      </c>
      <c r="H19" s="25"/>
      <c r="I19" s="131">
        <v>2</v>
      </c>
    </row>
    <row r="20" spans="2:9" ht="33" customHeight="1" x14ac:dyDescent="0.35">
      <c r="B20" s="22">
        <f>'Organisateur - à compléter'!M13</f>
        <v>0.59166666666666645</v>
      </c>
      <c r="C20" s="25"/>
      <c r="D20" s="25"/>
      <c r="E20" s="46" t="str">
        <f>'Organisateur - à compléter'!Z12</f>
        <v xml:space="preserve">Aubagne </v>
      </c>
      <c r="F20" s="47" t="s">
        <v>0</v>
      </c>
      <c r="G20" s="48" t="str">
        <f>'Organisateur - à compléter'!Z9</f>
        <v>Grenoble</v>
      </c>
      <c r="H20" s="25"/>
      <c r="I20" s="27">
        <v>1</v>
      </c>
    </row>
    <row r="21" spans="2:9" ht="33" customHeight="1" thickBot="1" x14ac:dyDescent="0.4">
      <c r="B21" s="127">
        <f>'Organisateur - à compléter'!M13</f>
        <v>0.59166666666666645</v>
      </c>
      <c r="C21" s="25"/>
      <c r="D21" s="25"/>
      <c r="E21" s="128" t="str">
        <f>'Organisateur - à compléter'!Z8</f>
        <v>Bordeaux</v>
      </c>
      <c r="F21" s="129" t="s">
        <v>0</v>
      </c>
      <c r="G21" s="130" t="str">
        <f>'Organisateur - à compléter'!Z10</f>
        <v>Angers</v>
      </c>
      <c r="H21" s="25"/>
      <c r="I21" s="131">
        <v>2</v>
      </c>
    </row>
    <row r="22" spans="2:9" ht="32.25" customHeight="1" thickBot="1" x14ac:dyDescent="0.4">
      <c r="B22" s="24">
        <f>'Organisateur - à compléter'!O13</f>
        <v>0.60347222222222197</v>
      </c>
      <c r="C22" s="25"/>
      <c r="D22" s="25"/>
      <c r="E22" s="58" t="str">
        <f>'Organisateur - à compléter'!Z11</f>
        <v>Paris XIII</v>
      </c>
      <c r="F22" s="52" t="s">
        <v>0</v>
      </c>
      <c r="G22" s="53" t="str">
        <f>'Organisateur - à compléter'!Z13</f>
        <v>Toulouse</v>
      </c>
      <c r="H22" s="25"/>
      <c r="I22" s="26">
        <v>1</v>
      </c>
    </row>
    <row r="23" spans="2:9" ht="30.75" customHeight="1" x14ac:dyDescent="0.35"/>
    <row r="24" spans="2:9" ht="30.75" customHeight="1" x14ac:dyDescent="0.35"/>
    <row r="25" spans="2:9" ht="30.75" customHeight="1" x14ac:dyDescent="0.35"/>
    <row r="26" spans="2:9" ht="30.75" customHeight="1" x14ac:dyDescent="0.35"/>
    <row r="27" spans="2:9" ht="30.75" customHeight="1" x14ac:dyDescent="0.35"/>
    <row r="28" spans="2:9" ht="30.75" customHeight="1" x14ac:dyDescent="0.35"/>
    <row r="29" spans="2:9" ht="30.75" customHeight="1" x14ac:dyDescent="0.35"/>
    <row r="30" spans="2:9" ht="30.75" customHeight="1" x14ac:dyDescent="0.35"/>
    <row r="31" spans="2:9" ht="30.75" customHeight="1" x14ac:dyDescent="0.35"/>
    <row r="32" spans="2:9" ht="30.75" customHeight="1" x14ac:dyDescent="0.35"/>
    <row r="33" ht="30.75" customHeight="1" x14ac:dyDescent="0.35"/>
    <row r="34" ht="30.75" customHeight="1" x14ac:dyDescent="0.35"/>
    <row r="35" ht="30.75" customHeight="1" x14ac:dyDescent="0.35"/>
    <row r="36" ht="30.75" customHeight="1" x14ac:dyDescent="0.35"/>
    <row r="37" ht="30.75" customHeight="1" x14ac:dyDescent="0.35"/>
    <row r="38" ht="30.75" customHeight="1" x14ac:dyDescent="0.35"/>
  </sheetData>
  <sheetProtection sheet="1" objects="1" scenarios="1"/>
  <mergeCells count="4">
    <mergeCell ref="B1:I1"/>
    <mergeCell ref="E7:G7"/>
    <mergeCell ref="E4:H4"/>
    <mergeCell ref="E5:H5"/>
  </mergeCells>
  <pageMargins left="0.70866141732283472" right="0.70866141732283472" top="0.74803149606299213" bottom="0.74803149606299213" header="0.31496062992125984" footer="0.31496062992125984"/>
  <pageSetup paperSize="9" scale="88" orientation="portrait" r:id="rId1"/>
  <ignoredErrors>
    <ignoredError sqref="E11 B14 B16 B18 E13 G20 G14" formula="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D40708-504A-4C5C-A138-35C8CFAFDF23}">
  <sheetPr>
    <pageSetUpPr fitToPage="1"/>
  </sheetPr>
  <dimension ref="B1:I28"/>
  <sheetViews>
    <sheetView showGridLines="0" zoomScale="60" zoomScaleNormal="60" workbookViewId="0">
      <selection activeCell="G8" sqref="G8"/>
    </sheetView>
  </sheetViews>
  <sheetFormatPr baseColWidth="10" defaultColWidth="11.453125" defaultRowHeight="21" x14ac:dyDescent="0.35"/>
  <cols>
    <col min="1" max="1" width="25.7265625" style="19" customWidth="1"/>
    <col min="2" max="2" width="19.453125" style="19" customWidth="1"/>
    <col min="3" max="4" width="1.26953125" style="19" customWidth="1"/>
    <col min="5" max="5" width="27.1796875" style="19" customWidth="1"/>
    <col min="6" max="6" width="11.453125" style="19"/>
    <col min="7" max="7" width="31.453125" style="19" customWidth="1"/>
    <col min="8" max="8" width="2" style="19" customWidth="1"/>
    <col min="9" max="9" width="16.1796875" style="19" customWidth="1"/>
    <col min="10" max="16384" width="11.453125" style="19"/>
  </cols>
  <sheetData>
    <row r="1" spans="2:9" ht="72.75" customHeight="1" thickBot="1" x14ac:dyDescent="0.4">
      <c r="B1" s="108" t="str">
        <f>CONCATENATE('Organisateur - à compléter'!M7)</f>
        <v>Plateau U11 du 9 octobre 2021</v>
      </c>
      <c r="C1" s="109"/>
      <c r="D1" s="109"/>
      <c r="E1" s="109"/>
      <c r="F1" s="109"/>
      <c r="G1" s="109"/>
      <c r="H1" s="109"/>
      <c r="I1" s="110"/>
    </row>
    <row r="2" spans="2:9" ht="4.5" customHeight="1" x14ac:dyDescent="0.35"/>
    <row r="3" spans="2:9" ht="3.75" customHeight="1" x14ac:dyDescent="0.35"/>
    <row r="4" spans="2:9" ht="10.5" customHeight="1" thickBot="1" x14ac:dyDescent="0.4"/>
    <row r="5" spans="2:9" ht="44.25" customHeight="1" thickBot="1" x14ac:dyDescent="0.4">
      <c r="E5" s="118" t="s">
        <v>43</v>
      </c>
      <c r="F5" s="119"/>
      <c r="G5" s="119"/>
      <c r="H5" s="119"/>
      <c r="I5" s="65">
        <f>'Organisateur - à compléter'!M8</f>
        <v>3.472222222222222E-3</v>
      </c>
    </row>
    <row r="6" spans="2:9" ht="44.25" customHeight="1" thickBot="1" x14ac:dyDescent="0.4">
      <c r="E6" s="111" t="s">
        <v>42</v>
      </c>
      <c r="F6" s="112"/>
      <c r="G6" s="112"/>
      <c r="H6" s="112"/>
      <c r="I6" s="65">
        <f>'Organisateur - à compléter'!M9</f>
        <v>8.3333333333333332E-3</v>
      </c>
    </row>
    <row r="7" spans="2:9" ht="12.75" customHeight="1" thickBot="1" x14ac:dyDescent="0.4"/>
    <row r="8" spans="2:9" ht="30.75" customHeight="1" x14ac:dyDescent="0.35">
      <c r="B8" s="22">
        <f>'Organisateur - à compléter'!A13</f>
        <v>0.52083333333333337</v>
      </c>
      <c r="C8" s="125"/>
      <c r="D8" s="125"/>
      <c r="E8" s="29" t="str">
        <f>'Organisateur - à compléter'!Z8</f>
        <v>Bordeaux</v>
      </c>
      <c r="F8" s="30" t="s">
        <v>0</v>
      </c>
      <c r="G8" s="31" t="str">
        <f>'Organisateur - à compléter'!Z9</f>
        <v>Grenoble</v>
      </c>
      <c r="H8" s="125"/>
      <c r="I8" s="27">
        <v>1</v>
      </c>
    </row>
    <row r="9" spans="2:9" ht="30.75" customHeight="1" thickBot="1" x14ac:dyDescent="0.4">
      <c r="B9" s="23">
        <f>'Organisateur - à compléter'!A13</f>
        <v>0.52083333333333337</v>
      </c>
      <c r="C9" s="125"/>
      <c r="D9" s="125"/>
      <c r="E9" s="32" t="str">
        <f>'Organisateur - à compléter'!Z10</f>
        <v>Angers</v>
      </c>
      <c r="F9" s="33" t="s">
        <v>0</v>
      </c>
      <c r="G9" s="34" t="str">
        <f>'Organisateur - à compléter'!Z11</f>
        <v>Paris XIII</v>
      </c>
      <c r="H9" s="125"/>
      <c r="I9" s="28">
        <v>2</v>
      </c>
    </row>
    <row r="10" spans="2:9" ht="30.75" customHeight="1" x14ac:dyDescent="0.35">
      <c r="B10" s="22">
        <f>'Organisateur - à compléter'!C13</f>
        <v>0.53263888888888888</v>
      </c>
      <c r="C10" s="125"/>
      <c r="D10" s="125"/>
      <c r="E10" s="29" t="str">
        <f>'Organisateur - à compléter'!Z12</f>
        <v xml:space="preserve">Aubagne </v>
      </c>
      <c r="F10" s="30" t="s">
        <v>0</v>
      </c>
      <c r="G10" s="31" t="str">
        <f>'Organisateur - à compléter'!Z13</f>
        <v>Toulouse</v>
      </c>
      <c r="H10" s="125"/>
      <c r="I10" s="27">
        <v>1</v>
      </c>
    </row>
    <row r="11" spans="2:9" ht="30.75" customHeight="1" thickBot="1" x14ac:dyDescent="0.4">
      <c r="B11" s="23">
        <f>'Organisateur - à compléter'!C13</f>
        <v>0.53263888888888888</v>
      </c>
      <c r="C11" s="125"/>
      <c r="D11" s="125"/>
      <c r="E11" s="32" t="str">
        <f>'Organisateur - à compléter'!Z8</f>
        <v>Bordeaux</v>
      </c>
      <c r="F11" s="33" t="s">
        <v>0</v>
      </c>
      <c r="G11" s="34" t="str">
        <f>'Organisateur - à compléter'!Z14</f>
        <v>Caen</v>
      </c>
      <c r="H11" s="125"/>
      <c r="I11" s="28">
        <v>2</v>
      </c>
    </row>
    <row r="12" spans="2:9" ht="30.75" customHeight="1" x14ac:dyDescent="0.35">
      <c r="B12" s="22">
        <f>'Organisateur - à compléter'!E13</f>
        <v>0.5444444444444444</v>
      </c>
      <c r="C12" s="125"/>
      <c r="D12" s="125"/>
      <c r="E12" s="29" t="str">
        <f>'Organisateur - à compléter'!Z9</f>
        <v>Grenoble</v>
      </c>
      <c r="F12" s="30" t="s">
        <v>0</v>
      </c>
      <c r="G12" s="31" t="str">
        <f>'Organisateur - à compléter'!Z10</f>
        <v>Angers</v>
      </c>
      <c r="H12" s="125"/>
      <c r="I12" s="27">
        <v>1</v>
      </c>
    </row>
    <row r="13" spans="2:9" ht="30.75" customHeight="1" thickBot="1" x14ac:dyDescent="0.4">
      <c r="B13" s="23">
        <f>B12</f>
        <v>0.5444444444444444</v>
      </c>
      <c r="C13" s="125"/>
      <c r="D13" s="125"/>
      <c r="E13" s="32" t="str">
        <f>'Organisateur - à compléter'!Z11</f>
        <v>Paris XIII</v>
      </c>
      <c r="F13" s="33" t="s">
        <v>0</v>
      </c>
      <c r="G13" s="34" t="str">
        <f>'Organisateur - à compléter'!Z12</f>
        <v xml:space="preserve">Aubagne </v>
      </c>
      <c r="H13" s="125"/>
      <c r="I13" s="28">
        <v>2</v>
      </c>
    </row>
    <row r="14" spans="2:9" ht="30.75" customHeight="1" x14ac:dyDescent="0.35">
      <c r="B14" s="22">
        <f>'Organisateur - à compléter'!G13</f>
        <v>0.55624999999999991</v>
      </c>
      <c r="C14" s="125"/>
      <c r="D14" s="125"/>
      <c r="E14" s="29" t="str">
        <f>'Organisateur - à compléter'!Z8</f>
        <v>Bordeaux</v>
      </c>
      <c r="F14" s="30" t="s">
        <v>0</v>
      </c>
      <c r="G14" s="31" t="str">
        <f>'Organisateur - à compléter'!Z13</f>
        <v>Toulouse</v>
      </c>
      <c r="H14" s="125"/>
      <c r="I14" s="27">
        <v>1</v>
      </c>
    </row>
    <row r="15" spans="2:9" ht="30.75" customHeight="1" thickBot="1" x14ac:dyDescent="0.4">
      <c r="B15" s="23">
        <f>B14</f>
        <v>0.55624999999999991</v>
      </c>
      <c r="C15" s="125"/>
      <c r="D15" s="125"/>
      <c r="E15" s="32" t="str">
        <f>'Organisateur - à compléter'!Z9</f>
        <v>Grenoble</v>
      </c>
      <c r="F15" s="33" t="s">
        <v>0</v>
      </c>
      <c r="G15" s="34" t="str">
        <f>'Organisateur - à compléter'!Z14</f>
        <v>Caen</v>
      </c>
      <c r="H15" s="125"/>
      <c r="I15" s="28">
        <v>2</v>
      </c>
    </row>
    <row r="16" spans="2:9" ht="30.75" customHeight="1" x14ac:dyDescent="0.35">
      <c r="B16" s="22">
        <f>'Organisateur - à compléter'!I13</f>
        <v>0.56805555555555542</v>
      </c>
      <c r="C16" s="125"/>
      <c r="D16" s="125"/>
      <c r="E16" s="29" t="str">
        <f>'Organisateur - à compléter'!Z10</f>
        <v>Angers</v>
      </c>
      <c r="F16" s="30" t="s">
        <v>0</v>
      </c>
      <c r="G16" s="31" t="str">
        <f>'Organisateur - à compléter'!Z12</f>
        <v xml:space="preserve">Aubagne </v>
      </c>
      <c r="H16" s="125"/>
      <c r="I16" s="27">
        <v>1</v>
      </c>
    </row>
    <row r="17" spans="2:9" ht="30.75" customHeight="1" thickBot="1" x14ac:dyDescent="0.4">
      <c r="B17" s="23">
        <f>B16</f>
        <v>0.56805555555555542</v>
      </c>
      <c r="C17" s="125"/>
      <c r="D17" s="125"/>
      <c r="E17" s="32" t="str">
        <f>'Organisateur - à compléter'!Z11</f>
        <v>Paris XIII</v>
      </c>
      <c r="F17" s="33" t="s">
        <v>0</v>
      </c>
      <c r="G17" s="34" t="str">
        <f>'Organisateur - à compléter'!Z13</f>
        <v>Toulouse</v>
      </c>
      <c r="H17" s="125"/>
      <c r="I17" s="28">
        <v>2</v>
      </c>
    </row>
    <row r="18" spans="2:9" ht="30.75" customHeight="1" x14ac:dyDescent="0.35">
      <c r="B18" s="22">
        <f>'Organisateur - à compléter'!K13</f>
        <v>0.57986111111111094</v>
      </c>
      <c r="C18" s="125"/>
      <c r="D18" s="125"/>
      <c r="E18" s="29" t="str">
        <f>'Organisateur - à compléter'!Z8</f>
        <v>Bordeaux</v>
      </c>
      <c r="F18" s="30" t="s">
        <v>0</v>
      </c>
      <c r="G18" s="31" t="str">
        <f>'Organisateur - à compléter'!Z10</f>
        <v>Angers</v>
      </c>
      <c r="H18" s="125"/>
      <c r="I18" s="27">
        <v>1</v>
      </c>
    </row>
    <row r="19" spans="2:9" ht="30.75" customHeight="1" thickBot="1" x14ac:dyDescent="0.4">
      <c r="B19" s="23">
        <f>B18</f>
        <v>0.57986111111111094</v>
      </c>
      <c r="C19" s="125"/>
      <c r="D19" s="125"/>
      <c r="E19" s="32" t="str">
        <f>'Organisateur - à compléter'!Z9</f>
        <v>Grenoble</v>
      </c>
      <c r="F19" s="33" t="s">
        <v>0</v>
      </c>
      <c r="G19" s="34" t="str">
        <f>'Organisateur - à compléter'!Z11</f>
        <v>Paris XIII</v>
      </c>
      <c r="H19" s="125"/>
      <c r="I19" s="28">
        <v>2</v>
      </c>
    </row>
    <row r="20" spans="2:9" ht="30.75" customHeight="1" x14ac:dyDescent="0.35">
      <c r="B20" s="22">
        <f>'Organisateur - à compléter'!M13</f>
        <v>0.59166666666666645</v>
      </c>
      <c r="C20" s="125"/>
      <c r="D20" s="125"/>
      <c r="E20" s="29" t="str">
        <f>'Organisateur - à compléter'!Z13</f>
        <v>Toulouse</v>
      </c>
      <c r="F20" s="30" t="s">
        <v>0</v>
      </c>
      <c r="G20" s="31" t="str">
        <f>'Organisateur - à compléter'!Z14</f>
        <v>Caen</v>
      </c>
      <c r="H20" s="125"/>
      <c r="I20" s="27">
        <v>1</v>
      </c>
    </row>
    <row r="21" spans="2:9" ht="30.75" customHeight="1" thickBot="1" x14ac:dyDescent="0.4">
      <c r="B21" s="23">
        <f>'Organisateur - à compléter'!M13</f>
        <v>0.59166666666666645</v>
      </c>
      <c r="C21" s="125"/>
      <c r="D21" s="125"/>
      <c r="E21" s="32" t="str">
        <f>'Organisateur - à compléter'!Z9</f>
        <v>Grenoble</v>
      </c>
      <c r="F21" s="33" t="s">
        <v>0</v>
      </c>
      <c r="G21" s="34" t="str">
        <f>'Organisateur - à compléter'!Z12</f>
        <v xml:space="preserve">Aubagne </v>
      </c>
      <c r="H21" s="125"/>
      <c r="I21" s="28">
        <v>2</v>
      </c>
    </row>
    <row r="22" spans="2:9" ht="30.75" customHeight="1" x14ac:dyDescent="0.35">
      <c r="B22" s="22">
        <f>'Organisateur - à compléter'!O13</f>
        <v>0.60347222222222197</v>
      </c>
      <c r="C22" s="125"/>
      <c r="D22" s="125"/>
      <c r="E22" s="29" t="str">
        <f>'Organisateur - à compléter'!Z8</f>
        <v>Bordeaux</v>
      </c>
      <c r="F22" s="30" t="s">
        <v>0</v>
      </c>
      <c r="G22" s="31" t="str">
        <f>'Organisateur - à compléter'!Z11</f>
        <v>Paris XIII</v>
      </c>
      <c r="H22" s="125"/>
      <c r="I22" s="27">
        <v>1</v>
      </c>
    </row>
    <row r="23" spans="2:9" ht="30.75" customHeight="1" thickBot="1" x14ac:dyDescent="0.4">
      <c r="B23" s="23">
        <f>B22</f>
        <v>0.60347222222222197</v>
      </c>
      <c r="C23" s="125"/>
      <c r="D23" s="125"/>
      <c r="E23" s="32" t="str">
        <f>'Organisateur - à compléter'!Z10</f>
        <v>Angers</v>
      </c>
      <c r="F23" s="33" t="s">
        <v>0</v>
      </c>
      <c r="G23" s="34" t="str">
        <f>'Organisateur - à compléter'!Z14</f>
        <v>Caen</v>
      </c>
      <c r="H23" s="125"/>
      <c r="I23" s="28">
        <v>2</v>
      </c>
    </row>
    <row r="24" spans="2:9" ht="30.75" customHeight="1" x14ac:dyDescent="0.35">
      <c r="B24" s="22">
        <f>'Organisateur - à compléter'!Q13</f>
        <v>0.61527777777777748</v>
      </c>
      <c r="C24" s="125"/>
      <c r="D24" s="125"/>
      <c r="E24" s="29" t="str">
        <f>'Organisateur - à compléter'!Z9</f>
        <v>Grenoble</v>
      </c>
      <c r="F24" s="30" t="s">
        <v>0</v>
      </c>
      <c r="G24" s="31" t="str">
        <f>'Organisateur - à compléter'!Z13</f>
        <v>Toulouse</v>
      </c>
      <c r="H24" s="125"/>
      <c r="I24" s="27">
        <v>1</v>
      </c>
    </row>
    <row r="25" spans="2:9" ht="30.75" customHeight="1" thickBot="1" x14ac:dyDescent="0.4">
      <c r="B25" s="23">
        <f>B24</f>
        <v>0.61527777777777748</v>
      </c>
      <c r="C25" s="125"/>
      <c r="D25" s="125"/>
      <c r="E25" s="32" t="str">
        <f>'Organisateur - à compléter'!Z8</f>
        <v>Bordeaux</v>
      </c>
      <c r="F25" s="33" t="s">
        <v>0</v>
      </c>
      <c r="G25" s="34" t="str">
        <f>'Organisateur - à compléter'!Z12</f>
        <v xml:space="preserve">Aubagne </v>
      </c>
      <c r="H25" s="125"/>
      <c r="I25" s="28">
        <v>2</v>
      </c>
    </row>
    <row r="26" spans="2:9" ht="30.75" customHeight="1" x14ac:dyDescent="0.35">
      <c r="B26" s="22">
        <f>'Organisateur - à compléter'!S13</f>
        <v>0.62708333333333299</v>
      </c>
      <c r="C26" s="125"/>
      <c r="D26" s="125"/>
      <c r="E26" s="29" t="str">
        <f>'Organisateur - à compléter'!Z11</f>
        <v>Paris XIII</v>
      </c>
      <c r="F26" s="30" t="s">
        <v>0</v>
      </c>
      <c r="G26" s="31" t="str">
        <f>'Organisateur - à compléter'!Z14</f>
        <v>Caen</v>
      </c>
      <c r="H26" s="125"/>
      <c r="I26" s="27">
        <v>1</v>
      </c>
    </row>
    <row r="27" spans="2:9" ht="30.75" customHeight="1" thickBot="1" x14ac:dyDescent="0.4">
      <c r="B27" s="23">
        <f>B26</f>
        <v>0.62708333333333299</v>
      </c>
      <c r="C27" s="125"/>
      <c r="D27" s="125"/>
      <c r="E27" s="32" t="str">
        <f>'Organisateur - à compléter'!Z10</f>
        <v>Angers</v>
      </c>
      <c r="F27" s="33" t="s">
        <v>0</v>
      </c>
      <c r="G27" s="34" t="str">
        <f>'Organisateur - à compléter'!Z13</f>
        <v>Toulouse</v>
      </c>
      <c r="H27" s="125"/>
      <c r="I27" s="28">
        <v>2</v>
      </c>
    </row>
    <row r="28" spans="2:9" ht="30.75" customHeight="1" thickBot="1" x14ac:dyDescent="0.4">
      <c r="B28" s="24">
        <f>'Organisateur - à compléter'!U13</f>
        <v>0.63888888888888851</v>
      </c>
      <c r="C28" s="125"/>
      <c r="D28" s="125"/>
      <c r="E28" s="35" t="str">
        <f>'Organisateur - à compléter'!Z12</f>
        <v xml:space="preserve">Aubagne </v>
      </c>
      <c r="F28" s="36" t="s">
        <v>0</v>
      </c>
      <c r="G28" s="37" t="str">
        <f>'Organisateur - à compléter'!Z14</f>
        <v>Caen</v>
      </c>
      <c r="H28" s="126"/>
      <c r="I28" s="38">
        <v>1</v>
      </c>
    </row>
  </sheetData>
  <sheetProtection sheet="1" objects="1" scenarios="1"/>
  <mergeCells count="24">
    <mergeCell ref="C14:D15"/>
    <mergeCell ref="H14:H15"/>
    <mergeCell ref="C16:D17"/>
    <mergeCell ref="H16:H17"/>
    <mergeCell ref="C18:D19"/>
    <mergeCell ref="H18:H19"/>
    <mergeCell ref="C26:D27"/>
    <mergeCell ref="H26:H27"/>
    <mergeCell ref="C28:D28"/>
    <mergeCell ref="C20:D21"/>
    <mergeCell ref="H20:H21"/>
    <mergeCell ref="C22:D23"/>
    <mergeCell ref="H22:H23"/>
    <mergeCell ref="C24:D25"/>
    <mergeCell ref="H24:H25"/>
    <mergeCell ref="C10:D11"/>
    <mergeCell ref="H10:H11"/>
    <mergeCell ref="C12:D13"/>
    <mergeCell ref="H12:H13"/>
    <mergeCell ref="B1:I1"/>
    <mergeCell ref="C8:D9"/>
    <mergeCell ref="H8:H9"/>
    <mergeCell ref="E5:H5"/>
    <mergeCell ref="E6:H6"/>
  </mergeCells>
  <pageMargins left="0.70866141732283472" right="0.70866141732283472" top="0.74803149606299213" bottom="0.74803149606299213" header="0.31496062992125984" footer="0.31496062992125984"/>
  <pageSetup paperSize="9" scale="7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4"/>
  <sheetViews>
    <sheetView showGridLines="0" zoomScale="50" zoomScaleNormal="50" zoomScaleSheetLayoutView="40" zoomScalePageLayoutView="40" workbookViewId="0">
      <selection activeCell="C1" sqref="C1"/>
    </sheetView>
  </sheetViews>
  <sheetFormatPr baseColWidth="10" defaultRowHeight="14.5" x14ac:dyDescent="0.35"/>
  <cols>
    <col min="1" max="1" width="125.1796875" customWidth="1"/>
    <col min="2" max="2" width="125.81640625" customWidth="1"/>
  </cols>
  <sheetData>
    <row r="1" spans="1:2" ht="402.75" customHeight="1" x14ac:dyDescent="0.35">
      <c r="A1" s="104"/>
      <c r="B1" s="104"/>
    </row>
    <row r="2" spans="1:2" ht="97.5" customHeight="1" x14ac:dyDescent="0.35">
      <c r="A2" s="104"/>
      <c r="B2" s="104"/>
    </row>
    <row r="3" spans="1:2" ht="402.75" customHeight="1" x14ac:dyDescent="0.35">
      <c r="A3" s="104"/>
      <c r="B3" s="104"/>
    </row>
    <row r="4" spans="1:2" ht="97.5" customHeight="1" x14ac:dyDescent="0.35">
      <c r="A4" s="104"/>
      <c r="B4" s="104"/>
    </row>
  </sheetData>
  <sheetProtection sheet="1" objects="1" scenarios="1"/>
  <mergeCells count="4">
    <mergeCell ref="A1:A2"/>
    <mergeCell ref="B1:B2"/>
    <mergeCell ref="A3:A4"/>
    <mergeCell ref="B3:B4"/>
  </mergeCells>
  <printOptions horizontalCentered="1" verticalCentered="1"/>
  <pageMargins left="0.70866141732283472" right="0.70866141732283472" top="0.74803149606299213" bottom="0.74803149606299213" header="0.31496062992125984" footer="0.31496062992125984"/>
  <pageSetup paperSize="8" scale="47" orientation="landscape" horizontalDpi="200" verticalDpi="2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9</vt:i4>
      </vt:variant>
      <vt:variant>
        <vt:lpstr>Plages nommées</vt:lpstr>
      </vt:variant>
      <vt:variant>
        <vt:i4>7</vt:i4>
      </vt:variant>
    </vt:vector>
  </HeadingPairs>
  <TitlesOfParts>
    <vt:vector size="16" baseType="lpstr">
      <vt:lpstr>Organisateur - à compléter</vt:lpstr>
      <vt:lpstr>accès vestiaires</vt:lpstr>
      <vt:lpstr>Feuil1</vt:lpstr>
      <vt:lpstr>3 équipes</vt:lpstr>
      <vt:lpstr>4 équipes</vt:lpstr>
      <vt:lpstr>5 équipes</vt:lpstr>
      <vt:lpstr>6 équipes</vt:lpstr>
      <vt:lpstr>7 équipes</vt:lpstr>
      <vt:lpstr>Terrains à imprimer et afficher</vt:lpstr>
      <vt:lpstr>'3 équipes'!Zone_d_impression</vt:lpstr>
      <vt:lpstr>'4 équipes'!Zone_d_impression</vt:lpstr>
      <vt:lpstr>'5 équipes'!Zone_d_impression</vt:lpstr>
      <vt:lpstr>'6 équipes'!Zone_d_impression</vt:lpstr>
      <vt:lpstr>'7 équipes'!Zone_d_impression</vt:lpstr>
      <vt:lpstr>'Organisateur - à compléter'!Zone_d_impression</vt:lpstr>
      <vt:lpstr>'Terrains à imprimer et afficher'!Zone_d_impression</vt:lpstr>
    </vt:vector>
  </TitlesOfParts>
  <Manager>Lionel Ménard</Manager>
  <Company>Lionel Ménard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tournoi 16 équipes</dc:title>
  <dc:creator>Lionel Ménard</dc:creator>
  <cp:lastModifiedBy>Geoffroy Tijou</cp:lastModifiedBy>
  <cp:lastPrinted>2021-09-30T07:15:54Z</cp:lastPrinted>
  <dcterms:created xsi:type="dcterms:W3CDTF">2015-03-25T08:45:25Z</dcterms:created>
  <dcterms:modified xsi:type="dcterms:W3CDTF">2021-09-30T07:18:57Z</dcterms:modified>
</cp:coreProperties>
</file>